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\Desktop\меню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42" i="1" l="1"/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I214" i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43" i="1" l="1"/>
  <c r="G43" i="1"/>
  <c r="L157" i="1"/>
  <c r="L62" i="1"/>
  <c r="J43" i="1"/>
  <c r="F157" i="1"/>
  <c r="F138" i="1"/>
  <c r="G138" i="1"/>
  <c r="F43" i="1"/>
  <c r="L43" i="1"/>
  <c r="F24" i="1"/>
  <c r="G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I234" i="1" l="1"/>
  <c r="L234" i="1"/>
  <c r="F234" i="1"/>
  <c r="G234" i="1"/>
  <c r="J234" i="1"/>
  <c r="H234" i="1"/>
</calcChain>
</file>

<file path=xl/sharedStrings.xml><?xml version="1.0" encoding="utf-8"?>
<sst xmlns="http://schemas.openxmlformats.org/spreadsheetml/2006/main" count="363" uniqueCount="137">
  <si>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</si>
  <si>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</si>
  <si>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</si>
  <si>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</si>
  <si>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</si>
  <si>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</si>
  <si>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</si>
  <si>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</si>
  <si>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</si>
  <si>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</si>
  <si>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</si>
  <si>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</si>
  <si>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</si>
  <si>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</si>
  <si>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</si>
  <si>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</si>
  <si>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</si>
  <si>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</si>
  <si>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</si>
  <si>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</si>
  <si>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</si>
  <si>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</si>
  <si>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</si>
  <si>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</si>
  <si>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</si>
  <si>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</si>
  <si>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</si>
  <si>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</si>
  <si>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</si>
  <si>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</si>
  <si>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</si>
  <si>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</si>
  <si>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</si>
  <si>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</si>
  <si>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</si>
  <si>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</si>
  <si>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</si>
  <si>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</si>
  <si>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</si>
  <si>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"Хохряковская СОШ"</t>
  </si>
  <si>
    <t>директор</t>
  </si>
  <si>
    <t>Е.Ю. Швецова</t>
  </si>
  <si>
    <t>46</t>
  </si>
  <si>
    <t xml:space="preserve">Суп картофельный с макаронными изделиями </t>
  </si>
  <si>
    <t>181-13</t>
  </si>
  <si>
    <t>106-13</t>
  </si>
  <si>
    <t xml:space="preserve">Каша гречневая вязкая </t>
  </si>
  <si>
    <t>ттк</t>
  </si>
  <si>
    <t>Компот из черноплодной рябины</t>
  </si>
  <si>
    <t>Хлеб пшеничный</t>
  </si>
  <si>
    <t>63</t>
  </si>
  <si>
    <t>92-08</t>
  </si>
  <si>
    <t>153</t>
  </si>
  <si>
    <t xml:space="preserve">Суп крестьянский с рисовой крупой </t>
  </si>
  <si>
    <t xml:space="preserve">Рагу из овощей </t>
  </si>
  <si>
    <t xml:space="preserve">Напиток из сока </t>
  </si>
  <si>
    <t>48-08</t>
  </si>
  <si>
    <t>81-08</t>
  </si>
  <si>
    <t>87-13</t>
  </si>
  <si>
    <t>160Т</t>
  </si>
  <si>
    <t xml:space="preserve">Борщ с капустой, картофелем и сметаной </t>
  </si>
  <si>
    <t xml:space="preserve">Гороховое пюре </t>
  </si>
  <si>
    <t>Хлеб  ржаной</t>
  </si>
  <si>
    <t>39-08</t>
  </si>
  <si>
    <t>468</t>
  </si>
  <si>
    <t>154</t>
  </si>
  <si>
    <t xml:space="preserve">Суп-лапша  </t>
  </si>
  <si>
    <t xml:space="preserve">Жаркое по-домашнему </t>
  </si>
  <si>
    <t>151/1</t>
  </si>
  <si>
    <t>394</t>
  </si>
  <si>
    <t xml:space="preserve">Компот из сухофруктов </t>
  </si>
  <si>
    <t>44</t>
  </si>
  <si>
    <t xml:space="preserve">Салат  "Удмуртский" </t>
  </si>
  <si>
    <t xml:space="preserve">Агырчи шид </t>
  </si>
  <si>
    <t xml:space="preserve">Минтай, запечённый в яйце </t>
  </si>
  <si>
    <t>2</t>
  </si>
  <si>
    <t>86-08</t>
  </si>
  <si>
    <t>97-08</t>
  </si>
  <si>
    <t xml:space="preserve">Щи из капусты с картофелем и сметаной </t>
  </si>
  <si>
    <t xml:space="preserve">Чай с лимоном </t>
  </si>
  <si>
    <t>41-08</t>
  </si>
  <si>
    <t>63-08</t>
  </si>
  <si>
    <t>629</t>
  </si>
  <si>
    <t xml:space="preserve">Пюре картофельное </t>
  </si>
  <si>
    <t>47-08</t>
  </si>
  <si>
    <t>162-13</t>
  </si>
  <si>
    <t xml:space="preserve">Суп из овощей </t>
  </si>
  <si>
    <t>56-08</t>
  </si>
  <si>
    <t>Огурец свежий (нарезка)</t>
  </si>
  <si>
    <t>Картофель запеченный</t>
  </si>
  <si>
    <t>576 Т</t>
  </si>
  <si>
    <t>113</t>
  </si>
  <si>
    <t xml:space="preserve">Рассольник ленинградский со сметаной </t>
  </si>
  <si>
    <t xml:space="preserve">Биточки (котлеты) из мяса кур </t>
  </si>
  <si>
    <t>461</t>
  </si>
  <si>
    <t xml:space="preserve">Котлеты, биточки, шницели </t>
  </si>
  <si>
    <t xml:space="preserve">Пуштые шыд с курицей </t>
  </si>
  <si>
    <t xml:space="preserve">Чай с сахаром </t>
  </si>
  <si>
    <t>628</t>
  </si>
  <si>
    <t xml:space="preserve">Фрикадельки "Петушок" </t>
  </si>
  <si>
    <t xml:space="preserve">Капуста тушеная </t>
  </si>
  <si>
    <t xml:space="preserve">Котлеты домашние </t>
  </si>
  <si>
    <t>611</t>
  </si>
  <si>
    <t xml:space="preserve">Салат из квашеной капусты </t>
  </si>
  <si>
    <t>17-08</t>
  </si>
  <si>
    <t xml:space="preserve">Макаронные изделия отварные </t>
  </si>
  <si>
    <t xml:space="preserve">Суп гороховый </t>
  </si>
  <si>
    <t>60-08</t>
  </si>
  <si>
    <t>Борщ сибирский со сметаной</t>
  </si>
  <si>
    <t>Икра кабачковая (заводская)</t>
  </si>
  <si>
    <t>200</t>
  </si>
  <si>
    <t>180</t>
  </si>
  <si>
    <t>74Т</t>
  </si>
  <si>
    <t>Салат из белокочанной капусты с раст/маслом</t>
  </si>
  <si>
    <t xml:space="preserve">Котлета рыбная "Нептун" </t>
  </si>
  <si>
    <t>3/1</t>
  </si>
  <si>
    <t>88-08</t>
  </si>
  <si>
    <t>129</t>
  </si>
  <si>
    <t>228</t>
  </si>
  <si>
    <t xml:space="preserve">Котлета "Загадка" </t>
  </si>
  <si>
    <t>76-08</t>
  </si>
  <si>
    <t xml:space="preserve">Компот из кураги </t>
  </si>
  <si>
    <t xml:space="preserve">Гуляш из говядины </t>
  </si>
  <si>
    <t xml:space="preserve">Каша гречневая рассыпчатая </t>
  </si>
  <si>
    <t>103-13</t>
  </si>
  <si>
    <t>Помидор свежий (нарезка)</t>
  </si>
  <si>
    <t xml:space="preserve">Минтай, запеченный в сметанном соусе </t>
  </si>
  <si>
    <t>Уха  со взбитым яйцом</t>
  </si>
  <si>
    <t xml:space="preserve">Куры тушеные в соусе </t>
  </si>
  <si>
    <t xml:space="preserve">Каша пшенная вязкая </t>
  </si>
  <si>
    <t xml:space="preserve">Компот из изюма </t>
  </si>
  <si>
    <t>444</t>
  </si>
  <si>
    <t>200/10</t>
  </si>
  <si>
    <t>Фрикадельки мясные</t>
  </si>
  <si>
    <t>39/9</t>
  </si>
  <si>
    <t xml:space="preserve">Салат из свежих огурцов с раст/маслом </t>
  </si>
  <si>
    <t>28-13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</si>
</sst>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4" borderId="5" xfId="0" applyNumberFormat="1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left" vertical="top"/>
    </xf>
    <xf numFmtId="49" fontId="11" fillId="4" borderId="2" xfId="0" applyNumberFormat="1" applyFont="1" applyFill="1" applyBorder="1" applyAlignment="1">
      <alignment vertical="top" wrapText="1"/>
    </xf>
    <xf numFmtId="0" fontId="11" fillId="4" borderId="2" xfId="0" applyFont="1" applyFill="1" applyBorder="1" applyAlignment="1">
      <alignment horizontal="left" vertical="top"/>
    </xf>
    <xf numFmtId="2" fontId="11" fillId="4" borderId="5" xfId="0" applyNumberFormat="1" applyFont="1" applyFill="1" applyBorder="1" applyAlignment="1">
      <alignment vertical="top"/>
    </xf>
    <xf numFmtId="0" fontId="11" fillId="4" borderId="5" xfId="0" applyFont="1" applyFill="1" applyBorder="1" applyAlignment="1">
      <alignment horizontal="center" vertical="top"/>
    </xf>
    <xf numFmtId="2" fontId="11" fillId="4" borderId="5" xfId="0" applyNumberFormat="1" applyFont="1" applyFill="1" applyBorder="1"/>
    <xf numFmtId="49" fontId="11" fillId="4" borderId="5" xfId="0" applyNumberFormat="1" applyFont="1" applyFill="1" applyBorder="1" applyAlignment="1">
      <alignment horizontal="center" vertical="top"/>
    </xf>
    <xf numFmtId="2" fontId="11" fillId="4" borderId="2" xfId="0" applyNumberFormat="1" applyFont="1" applyFill="1" applyBorder="1" applyAlignment="1">
      <alignment vertical="top"/>
    </xf>
    <xf numFmtId="0" fontId="11" fillId="4" borderId="2" xfId="0" applyFont="1" applyFill="1" applyBorder="1" applyAlignment="1">
      <alignment horizontal="center" vertical="top"/>
    </xf>
    <xf numFmtId="2" fontId="11" fillId="4" borderId="2" xfId="0" applyNumberFormat="1" applyFont="1" applyFill="1" applyBorder="1"/>
    <xf numFmtId="0" fontId="11" fillId="4" borderId="2" xfId="0" applyNumberFormat="1" applyFont="1" applyFill="1" applyBorder="1" applyAlignment="1">
      <alignment horizontal="left" vertical="top"/>
    </xf>
    <xf numFmtId="0" fontId="11" fillId="4" borderId="5" xfId="0" applyNumberFormat="1" applyFont="1" applyFill="1" applyBorder="1" applyAlignment="1">
      <alignment vertical="top"/>
    </xf>
    <xf numFmtId="0" fontId="11" fillId="4" borderId="5" xfId="0" applyNumberFormat="1" applyFont="1" applyFill="1" applyBorder="1" applyAlignment="1">
      <alignment horizontal="left" vertical="top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11" fillId="4" borderId="5" xfId="0" applyNumberFormat="1" applyFont="1" applyFill="1" applyBorder="1" applyAlignment="1">
      <alignment horizontal="left" vertical="top"/>
    </xf>
    <xf numFmtId="0" fontId="11" fillId="4" borderId="5" xfId="0" quotePrefix="1" applyFont="1" applyFill="1" applyBorder="1" applyAlignment="1">
      <alignment vertical="top" wrapText="1"/>
    </xf>
    <xf numFmtId="2" fontId="11" fillId="4" borderId="5" xfId="0" applyNumberFormat="1" applyFont="1" applyFill="1" applyBorder="1" applyAlignment="1">
      <alignment horizontal="right" vertical="top"/>
    </xf>
    <xf numFmtId="2" fontId="11" fillId="4" borderId="5" xfId="0" applyNumberFormat="1" applyFont="1" applyFill="1" applyBorder="1" applyAlignment="1">
      <alignment horizontal="right"/>
    </xf>
    <xf numFmtId="49" fontId="11" fillId="4" borderId="5" xfId="0" applyNumberFormat="1" applyFont="1" applyFill="1" applyBorder="1" applyAlignment="1">
      <alignment vertical="top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49" fontId="11" fillId="0" borderId="5" xfId="0" applyNumberFormat="1" applyFont="1" applyBorder="1" applyAlignment="1">
      <alignment vertical="top" wrapText="1"/>
    </xf>
    <xf numFmtId="0" fontId="11" fillId="0" borderId="5" xfId="0" applyFont="1" applyBorder="1" applyAlignment="1">
      <alignment horizontal="left" vertical="top"/>
    </xf>
    <xf numFmtId="49" fontId="11" fillId="0" borderId="2" xfId="0" applyNumberFormat="1" applyFont="1" applyBorder="1" applyAlignment="1">
      <alignment vertical="top" wrapText="1"/>
    </xf>
    <xf numFmtId="0" fontId="11" fillId="0" borderId="2" xfId="0" applyFont="1" applyBorder="1" applyAlignment="1">
      <alignment horizontal="left" vertical="top"/>
    </xf>
    <xf numFmtId="2" fontId="11" fillId="0" borderId="5" xfId="0" applyNumberFormat="1" applyFont="1" applyBorder="1" applyAlignment="1">
      <alignment vertical="top"/>
    </xf>
    <xf numFmtId="0" fontId="11" fillId="0" borderId="5" xfId="0" applyFont="1" applyBorder="1" applyAlignment="1">
      <alignment horizontal="center" vertical="top"/>
    </xf>
    <xf numFmtId="2" fontId="11" fillId="5" borderId="5" xfId="0" applyNumberFormat="1" applyFont="1" applyFill="1" applyBorder="1"/>
    <xf numFmtId="2" fontId="11" fillId="0" borderId="2" xfId="0" applyNumberFormat="1" applyFont="1" applyBorder="1" applyAlignment="1">
      <alignment vertical="top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6" activePane="bottomRight" state="frozen"/>
      <selection pane="topRight" activeCell="E1" sqref="E1"/>
      <selection pane="bottomLeft" activeCell="A6" sqref="A6"/>
      <selection pane="bottomRight" activeCell="P233" sqref="P2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39</v>
      </c>
      <c r="D1" s="81"/>
      <c r="E1" s="81"/>
      <c r="F1" s="12" t="s">
        <v>16</v>
      </c>
      <c r="G1" s="2" t="s">
        <v>17</v>
      </c>
      <c r="H1" s="82" t="s">
        <v>40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41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109</v>
      </c>
      <c r="F14" s="64">
        <v>60</v>
      </c>
      <c r="G14" s="55">
        <v>0.78</v>
      </c>
      <c r="H14" s="55">
        <v>3.12</v>
      </c>
      <c r="I14" s="55">
        <v>5.64</v>
      </c>
      <c r="J14" s="55">
        <v>52.44</v>
      </c>
      <c r="K14" s="56" t="s">
        <v>112</v>
      </c>
      <c r="L14" s="57">
        <v>12.94</v>
      </c>
    </row>
    <row r="15" spans="1:12" ht="15.75" x14ac:dyDescent="0.25">
      <c r="A15" s="23"/>
      <c r="B15" s="15"/>
      <c r="C15" s="11"/>
      <c r="D15" s="7" t="s">
        <v>27</v>
      </c>
      <c r="E15" s="51" t="s">
        <v>43</v>
      </c>
      <c r="F15" s="55" t="s">
        <v>110</v>
      </c>
      <c r="G15" s="55">
        <v>2.13</v>
      </c>
      <c r="H15" s="55">
        <v>2.08</v>
      </c>
      <c r="I15" s="55">
        <v>16.260000000000002</v>
      </c>
      <c r="J15" s="55">
        <v>90.971491999999998</v>
      </c>
      <c r="K15" s="56" t="s">
        <v>42</v>
      </c>
      <c r="L15" s="57">
        <v>7.98</v>
      </c>
    </row>
    <row r="16" spans="1:12" ht="15.75" x14ac:dyDescent="0.25">
      <c r="A16" s="23"/>
      <c r="B16" s="15"/>
      <c r="C16" s="11"/>
      <c r="D16" s="7" t="s">
        <v>28</v>
      </c>
      <c r="E16" s="51" t="s">
        <v>95</v>
      </c>
      <c r="F16" s="52">
        <v>75</v>
      </c>
      <c r="G16" s="55">
        <v>11.421428571428571</v>
      </c>
      <c r="H16" s="55">
        <v>13.541666666666668</v>
      </c>
      <c r="I16" s="55">
        <v>19.899999999999995</v>
      </c>
      <c r="J16" s="55">
        <v>241.55833333333331</v>
      </c>
      <c r="K16" s="58" t="s">
        <v>44</v>
      </c>
      <c r="L16" s="57">
        <v>52.88</v>
      </c>
    </row>
    <row r="17" spans="1:12" ht="15.75" x14ac:dyDescent="0.25">
      <c r="A17" s="23"/>
      <c r="B17" s="15"/>
      <c r="C17" s="11"/>
      <c r="D17" s="7" t="s">
        <v>29</v>
      </c>
      <c r="E17" s="51" t="s">
        <v>46</v>
      </c>
      <c r="F17" s="64">
        <v>180</v>
      </c>
      <c r="G17" s="55">
        <v>5.76</v>
      </c>
      <c r="H17" s="55">
        <v>5.8320000000000007</v>
      </c>
      <c r="I17" s="55">
        <v>25.2</v>
      </c>
      <c r="J17" s="55">
        <v>175.5</v>
      </c>
      <c r="K17" s="56" t="s">
        <v>45</v>
      </c>
      <c r="L17" s="57">
        <v>8.17</v>
      </c>
    </row>
    <row r="18" spans="1:12" ht="15.75" x14ac:dyDescent="0.25">
      <c r="A18" s="23"/>
      <c r="B18" s="15"/>
      <c r="C18" s="11"/>
      <c r="D18" s="7" t="s">
        <v>30</v>
      </c>
      <c r="E18" s="51" t="s">
        <v>48</v>
      </c>
      <c r="F18" s="63">
        <v>200</v>
      </c>
      <c r="G18" s="55">
        <v>0</v>
      </c>
      <c r="H18" s="55">
        <v>0</v>
      </c>
      <c r="I18" s="55">
        <v>9.7799999999999994</v>
      </c>
      <c r="J18" s="55">
        <v>37.165520000000001</v>
      </c>
      <c r="K18" s="56" t="s">
        <v>47</v>
      </c>
      <c r="L18" s="57">
        <v>8.06</v>
      </c>
    </row>
    <row r="19" spans="1:12" ht="15.75" x14ac:dyDescent="0.25">
      <c r="A19" s="23"/>
      <c r="B19" s="15"/>
      <c r="C19" s="11"/>
      <c r="D19" s="7" t="s">
        <v>31</v>
      </c>
      <c r="E19" s="53" t="s">
        <v>49</v>
      </c>
      <c r="F19" s="54">
        <v>46</v>
      </c>
      <c r="G19" s="59">
        <v>3.2841860465116279</v>
      </c>
      <c r="H19" s="59">
        <v>0.32093023255813952</v>
      </c>
      <c r="I19" s="59">
        <v>21.684186046511623</v>
      </c>
      <c r="J19" s="59">
        <v>103.00232599999998</v>
      </c>
      <c r="K19" s="60" t="s">
        <v>47</v>
      </c>
      <c r="L19" s="61">
        <v>3.72</v>
      </c>
    </row>
    <row r="20" spans="1:12" ht="15.75" x14ac:dyDescent="0.25">
      <c r="A20" s="23"/>
      <c r="B20" s="15"/>
      <c r="C20" s="11"/>
      <c r="D20" s="7" t="s">
        <v>32</v>
      </c>
      <c r="E20" s="53"/>
      <c r="F20" s="54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561</v>
      </c>
      <c r="G23" s="69">
        <f t="shared" ref="G23:J23" si="2">SUM(G14:G22)</f>
        <v>23.375614617940201</v>
      </c>
      <c r="H23" s="69">
        <f t="shared" si="2"/>
        <v>24.894596899224808</v>
      </c>
      <c r="I23" s="69">
        <f t="shared" si="2"/>
        <v>98.464186046511628</v>
      </c>
      <c r="J23" s="69">
        <f t="shared" si="2"/>
        <v>700.6376713333334</v>
      </c>
      <c r="K23" s="25"/>
      <c r="L23" s="19">
        <f t="shared" ref="L23" si="3">SUM(L14:L22)</f>
        <v>93.750000000000014</v>
      </c>
    </row>
    <row r="24" spans="1:12" ht="15" x14ac:dyDescent="0.2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561</v>
      </c>
      <c r="G24" s="91">
        <f t="shared" ref="G24:J24" si="4">G13+G23</f>
        <v>23.375614617940201</v>
      </c>
      <c r="H24" s="91">
        <f t="shared" si="4"/>
        <v>24.894596899224808</v>
      </c>
      <c r="I24" s="91">
        <f t="shared" si="4"/>
        <v>98.464186046511628</v>
      </c>
      <c r="J24" s="91">
        <f t="shared" si="4"/>
        <v>700.6376713333334</v>
      </c>
      <c r="K24" s="32"/>
      <c r="L24" s="32">
        <f t="shared" ref="L24" si="5">L13+L23</f>
        <v>93.750000000000014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113</v>
      </c>
      <c r="F33" s="63">
        <v>60</v>
      </c>
      <c r="G33" s="55">
        <v>0.96</v>
      </c>
      <c r="H33" s="55">
        <v>3.58</v>
      </c>
      <c r="I33" s="55">
        <v>5.35</v>
      </c>
      <c r="J33" s="55">
        <v>54.938662799999996</v>
      </c>
      <c r="K33" s="56" t="s">
        <v>115</v>
      </c>
      <c r="L33" s="57">
        <v>5.4</v>
      </c>
    </row>
    <row r="34" spans="1:12" ht="15.75" x14ac:dyDescent="0.25">
      <c r="A34" s="14"/>
      <c r="B34" s="15"/>
      <c r="C34" s="11"/>
      <c r="D34" s="7" t="s">
        <v>27</v>
      </c>
      <c r="E34" s="51" t="s">
        <v>96</v>
      </c>
      <c r="F34" s="63">
        <v>200</v>
      </c>
      <c r="G34" s="55">
        <v>2.58</v>
      </c>
      <c r="H34" s="55">
        <v>2.97</v>
      </c>
      <c r="I34" s="55">
        <v>19.079999999999998</v>
      </c>
      <c r="J34" s="55">
        <v>126.86</v>
      </c>
      <c r="K34" s="56" t="s">
        <v>50</v>
      </c>
      <c r="L34" s="57">
        <v>18.899999999999999</v>
      </c>
    </row>
    <row r="35" spans="1:12" ht="15.75" x14ac:dyDescent="0.25">
      <c r="A35" s="14"/>
      <c r="B35" s="15"/>
      <c r="C35" s="11"/>
      <c r="D35" s="7" t="s">
        <v>28</v>
      </c>
      <c r="E35" s="51" t="s">
        <v>114</v>
      </c>
      <c r="F35" s="64">
        <v>90</v>
      </c>
      <c r="G35" s="55">
        <v>15.47</v>
      </c>
      <c r="H35" s="55">
        <v>13.83</v>
      </c>
      <c r="I35" s="55">
        <v>22.27</v>
      </c>
      <c r="J35" s="55">
        <v>237.69</v>
      </c>
      <c r="K35" s="56" t="s">
        <v>116</v>
      </c>
      <c r="L35" s="57">
        <v>39.06</v>
      </c>
    </row>
    <row r="36" spans="1:12" ht="15.75" x14ac:dyDescent="0.25">
      <c r="A36" s="14"/>
      <c r="B36" s="15"/>
      <c r="C36" s="11"/>
      <c r="D36" s="7" t="s">
        <v>29</v>
      </c>
      <c r="E36" s="51" t="s">
        <v>83</v>
      </c>
      <c r="F36" s="52">
        <v>170</v>
      </c>
      <c r="G36" s="55">
        <v>3.5019999999999998</v>
      </c>
      <c r="H36" s="55">
        <v>6.2220000000000004</v>
      </c>
      <c r="I36" s="55">
        <v>24.389333333333333</v>
      </c>
      <c r="J36" s="55">
        <v>166.23512390000002</v>
      </c>
      <c r="K36" s="56" t="s">
        <v>51</v>
      </c>
      <c r="L36" s="57">
        <v>24.11</v>
      </c>
    </row>
    <row r="37" spans="1:12" ht="15.75" x14ac:dyDescent="0.25">
      <c r="A37" s="14"/>
      <c r="B37" s="15"/>
      <c r="C37" s="11"/>
      <c r="D37" s="7" t="s">
        <v>30</v>
      </c>
      <c r="E37" s="51" t="s">
        <v>97</v>
      </c>
      <c r="F37" s="63">
        <v>200</v>
      </c>
      <c r="G37" s="55">
        <v>0.18</v>
      </c>
      <c r="H37" s="55">
        <v>0.04</v>
      </c>
      <c r="I37" s="55">
        <v>9.2100000000000009</v>
      </c>
      <c r="J37" s="55">
        <v>35.881222799999996</v>
      </c>
      <c r="K37" s="56" t="s">
        <v>98</v>
      </c>
      <c r="L37" s="57">
        <v>1.91</v>
      </c>
    </row>
    <row r="38" spans="1:12" ht="15.75" x14ac:dyDescent="0.25">
      <c r="A38" s="14"/>
      <c r="B38" s="15"/>
      <c r="C38" s="11"/>
      <c r="D38" s="7" t="s">
        <v>31</v>
      </c>
      <c r="E38" s="53" t="s">
        <v>49</v>
      </c>
      <c r="F38" s="54">
        <v>54</v>
      </c>
      <c r="G38" s="59">
        <v>3.8553488372093025</v>
      </c>
      <c r="H38" s="59">
        <v>0.37674418604651161</v>
      </c>
      <c r="I38" s="59">
        <v>25.455348837209296</v>
      </c>
      <c r="J38" s="59">
        <v>120.915774</v>
      </c>
      <c r="K38" s="60" t="s">
        <v>47</v>
      </c>
      <c r="L38" s="61">
        <v>4.37</v>
      </c>
    </row>
    <row r="39" spans="1:12" ht="15.75" x14ac:dyDescent="0.25">
      <c r="A39" s="14"/>
      <c r="B39" s="15"/>
      <c r="C39" s="11"/>
      <c r="D39" s="7" t="s">
        <v>32</v>
      </c>
      <c r="E39" s="53"/>
      <c r="F39" s="54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69">
        <f>F33+F34+F35+F36+F37+F38</f>
        <v>774</v>
      </c>
      <c r="G42" s="69">
        <f t="shared" ref="G42" si="10">SUM(G33:G41)</f>
        <v>26.547348837209302</v>
      </c>
      <c r="H42" s="69">
        <f t="shared" ref="H42" si="11">SUM(H33:H41)</f>
        <v>27.018744186046515</v>
      </c>
      <c r="I42" s="69">
        <f t="shared" ref="I42" si="12">SUM(I33:I41)</f>
        <v>105.75468217054265</v>
      </c>
      <c r="J42" s="69">
        <f t="shared" ref="J42:L42" si="13">SUM(J33:J41)</f>
        <v>742.52078350000011</v>
      </c>
      <c r="K42" s="25"/>
      <c r="L42" s="19">
        <f t="shared" si="13"/>
        <v>93.75</v>
      </c>
    </row>
    <row r="43" spans="1:12" ht="15.75" customHeight="1" x14ac:dyDescent="0.2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774</v>
      </c>
      <c r="G43" s="91">
        <f t="shared" ref="G43" si="14">G32+G42</f>
        <v>26.547348837209302</v>
      </c>
      <c r="H43" s="91">
        <f t="shared" ref="H43" si="15">H32+H42</f>
        <v>27.018744186046515</v>
      </c>
      <c r="I43" s="91">
        <f t="shared" ref="I43" si="16">I32+I42</f>
        <v>105.75468217054265</v>
      </c>
      <c r="J43" s="91">
        <f t="shared" ref="J43:L43" si="17">J32+J42</f>
        <v>742.52078350000011</v>
      </c>
      <c r="K43" s="32"/>
      <c r="L43" s="32">
        <f t="shared" si="17"/>
        <v>93.75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x14ac:dyDescent="0.25">
      <c r="A53" s="23"/>
      <c r="B53" s="15"/>
      <c r="C53" s="11"/>
      <c r="D53" s="7" t="s">
        <v>27</v>
      </c>
      <c r="E53" s="71" t="s">
        <v>92</v>
      </c>
      <c r="F53" s="64">
        <v>200</v>
      </c>
      <c r="G53" s="72">
        <v>2.2000000000000002</v>
      </c>
      <c r="H53" s="72">
        <v>5.0199999999999996</v>
      </c>
      <c r="I53" s="72">
        <v>15.4</v>
      </c>
      <c r="J53" s="72">
        <v>134.29</v>
      </c>
      <c r="K53" s="58" t="s">
        <v>117</v>
      </c>
      <c r="L53" s="73">
        <v>14.33</v>
      </c>
    </row>
    <row r="54" spans="1:12" ht="15.75" x14ac:dyDescent="0.25">
      <c r="A54" s="23"/>
      <c r="B54" s="15"/>
      <c r="C54" s="11"/>
      <c r="D54" s="7" t="s">
        <v>28</v>
      </c>
      <c r="E54" s="51" t="s">
        <v>99</v>
      </c>
      <c r="F54" s="64">
        <v>100</v>
      </c>
      <c r="G54" s="55">
        <v>15.144444444444444</v>
      </c>
      <c r="H54" s="55">
        <v>9.8888888888888893</v>
      </c>
      <c r="I54" s="55">
        <v>30.255555555555556</v>
      </c>
      <c r="J54" s="55">
        <v>229.33333333333334</v>
      </c>
      <c r="K54" s="56" t="s">
        <v>57</v>
      </c>
      <c r="L54" s="57">
        <v>50.65</v>
      </c>
    </row>
    <row r="55" spans="1:12" ht="15.75" x14ac:dyDescent="0.25">
      <c r="A55" s="23"/>
      <c r="B55" s="15"/>
      <c r="C55" s="11"/>
      <c r="D55" s="7" t="s">
        <v>29</v>
      </c>
      <c r="E55" s="51" t="s">
        <v>100</v>
      </c>
      <c r="F55" s="64">
        <v>170</v>
      </c>
      <c r="G55" s="55">
        <v>3.9099999999999997</v>
      </c>
      <c r="H55" s="55">
        <v>5.5061111111111112</v>
      </c>
      <c r="I55" s="55">
        <v>20.692777777777778</v>
      </c>
      <c r="J55" s="55">
        <v>160.20611111111111</v>
      </c>
      <c r="K55" s="56" t="s">
        <v>118</v>
      </c>
      <c r="L55" s="57">
        <v>20</v>
      </c>
    </row>
    <row r="56" spans="1:12" ht="15.75" x14ac:dyDescent="0.25">
      <c r="A56" s="23"/>
      <c r="B56" s="15"/>
      <c r="C56" s="11"/>
      <c r="D56" s="7" t="s">
        <v>30</v>
      </c>
      <c r="E56" s="51" t="s">
        <v>55</v>
      </c>
      <c r="F56" s="63">
        <v>200</v>
      </c>
      <c r="G56" s="55">
        <v>0.24</v>
      </c>
      <c r="H56" s="55">
        <v>0.04</v>
      </c>
      <c r="I56" s="55">
        <v>13.77</v>
      </c>
      <c r="J56" s="55">
        <v>54.269039999999997</v>
      </c>
      <c r="K56" s="56" t="s">
        <v>59</v>
      </c>
      <c r="L56" s="57">
        <v>5.0999999999999996</v>
      </c>
    </row>
    <row r="57" spans="1:12" ht="15.75" x14ac:dyDescent="0.25">
      <c r="A57" s="23"/>
      <c r="B57" s="15"/>
      <c r="C57" s="11"/>
      <c r="D57" s="7" t="s">
        <v>31</v>
      </c>
      <c r="E57" s="53"/>
      <c r="F57" s="54"/>
      <c r="G57" s="59"/>
      <c r="H57" s="59"/>
      <c r="I57" s="59"/>
      <c r="J57" s="59"/>
      <c r="K57" s="60"/>
      <c r="L57" s="61"/>
    </row>
    <row r="58" spans="1:12" ht="15.75" x14ac:dyDescent="0.25">
      <c r="A58" s="23"/>
      <c r="B58" s="15"/>
      <c r="C58" s="11"/>
      <c r="D58" s="7" t="s">
        <v>32</v>
      </c>
      <c r="E58" s="53" t="s">
        <v>62</v>
      </c>
      <c r="F58" s="62">
        <v>50</v>
      </c>
      <c r="G58" s="59">
        <v>3.1057692307692308</v>
      </c>
      <c r="H58" s="59">
        <v>0.52884615384615397</v>
      </c>
      <c r="I58" s="59">
        <v>18.971153846153847</v>
      </c>
      <c r="J58" s="59">
        <v>88.356899999999996</v>
      </c>
      <c r="K58" s="60" t="s">
        <v>47</v>
      </c>
      <c r="L58" s="61">
        <v>3.67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69">
        <f t="shared" ref="G61" si="22">SUM(G52:G60)</f>
        <v>24.600213675213674</v>
      </c>
      <c r="H61" s="69">
        <f t="shared" ref="H61" si="23">SUM(H52:H60)</f>
        <v>20.983846153846152</v>
      </c>
      <c r="I61" s="69">
        <f t="shared" ref="I61" si="24">SUM(I52:I60)</f>
        <v>99.089487179487179</v>
      </c>
      <c r="J61" s="69">
        <f t="shared" ref="J61:L61" si="25">SUM(J52:J60)</f>
        <v>666.45538444444446</v>
      </c>
      <c r="K61" s="25"/>
      <c r="L61" s="19">
        <f t="shared" si="25"/>
        <v>93.75</v>
      </c>
    </row>
    <row r="62" spans="1:12" ht="15.75" customHeight="1" x14ac:dyDescent="0.2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720</v>
      </c>
      <c r="G62" s="91">
        <f t="shared" ref="G62" si="26">G51+G61</f>
        <v>24.600213675213674</v>
      </c>
      <c r="H62" s="91">
        <f t="shared" ref="H62" si="27">H51+H61</f>
        <v>20.983846153846152</v>
      </c>
      <c r="I62" s="91">
        <f t="shared" ref="I62" si="28">I51+I61</f>
        <v>99.089487179487179</v>
      </c>
      <c r="J62" s="91">
        <f t="shared" ref="J62:L62" si="29">J51+J61</f>
        <v>666.45538444444446</v>
      </c>
      <c r="K62" s="32"/>
      <c r="L62" s="32">
        <f t="shared" si="29"/>
        <v>93.75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88</v>
      </c>
      <c r="F71" s="52">
        <v>30</v>
      </c>
      <c r="G71" s="55">
        <v>0.22500000000000001</v>
      </c>
      <c r="H71" s="55">
        <v>0.03</v>
      </c>
      <c r="I71" s="55">
        <v>0.96</v>
      </c>
      <c r="J71" s="55">
        <v>4.3776899999999994</v>
      </c>
      <c r="K71" s="56" t="s">
        <v>90</v>
      </c>
      <c r="L71" s="57">
        <v>8.08</v>
      </c>
    </row>
    <row r="72" spans="1:12" ht="15.75" x14ac:dyDescent="0.25">
      <c r="A72" s="23"/>
      <c r="B72" s="15"/>
      <c r="C72" s="11"/>
      <c r="D72" s="7" t="s">
        <v>27</v>
      </c>
      <c r="E72" s="51" t="s">
        <v>60</v>
      </c>
      <c r="F72" s="52" t="s">
        <v>110</v>
      </c>
      <c r="G72" s="55">
        <v>1.57</v>
      </c>
      <c r="H72" s="55">
        <v>4.87</v>
      </c>
      <c r="I72" s="55">
        <v>10.95</v>
      </c>
      <c r="J72" s="55">
        <v>90.935734615384618</v>
      </c>
      <c r="K72" s="56" t="s">
        <v>63</v>
      </c>
      <c r="L72" s="57">
        <v>12.91</v>
      </c>
    </row>
    <row r="73" spans="1:12" ht="15.75" x14ac:dyDescent="0.25">
      <c r="A73" s="23"/>
      <c r="B73" s="15"/>
      <c r="C73" s="11"/>
      <c r="D73" s="7" t="s">
        <v>28</v>
      </c>
      <c r="E73" s="51" t="s">
        <v>119</v>
      </c>
      <c r="F73" s="52">
        <v>70</v>
      </c>
      <c r="G73" s="55">
        <v>11.739999999999998</v>
      </c>
      <c r="H73" s="55">
        <v>7.27</v>
      </c>
      <c r="I73" s="55">
        <v>7.33</v>
      </c>
      <c r="J73" s="55">
        <v>163.20888888888891</v>
      </c>
      <c r="K73" s="56" t="s">
        <v>120</v>
      </c>
      <c r="L73" s="57">
        <v>47.92</v>
      </c>
    </row>
    <row r="74" spans="1:12" ht="15.75" x14ac:dyDescent="0.25">
      <c r="A74" s="23"/>
      <c r="B74" s="15"/>
      <c r="C74" s="11"/>
      <c r="D74" s="7" t="s">
        <v>29</v>
      </c>
      <c r="E74" s="51" t="s">
        <v>61</v>
      </c>
      <c r="F74" s="52">
        <v>170</v>
      </c>
      <c r="G74" s="55">
        <v>6.8566666666666665</v>
      </c>
      <c r="H74" s="55">
        <v>10.630666666666668</v>
      </c>
      <c r="I74" s="55">
        <v>54.275333333333336</v>
      </c>
      <c r="J74" s="55">
        <v>310.29533333333336</v>
      </c>
      <c r="K74" s="56" t="s">
        <v>64</v>
      </c>
      <c r="L74" s="57">
        <v>16.350000000000001</v>
      </c>
    </row>
    <row r="75" spans="1:12" ht="15.75" x14ac:dyDescent="0.25">
      <c r="A75" s="23"/>
      <c r="B75" s="15"/>
      <c r="C75" s="11"/>
      <c r="D75" s="7" t="s">
        <v>30</v>
      </c>
      <c r="E75" s="51" t="s">
        <v>79</v>
      </c>
      <c r="F75" s="52" t="s">
        <v>110</v>
      </c>
      <c r="G75" s="55">
        <v>0.24</v>
      </c>
      <c r="H75" s="55">
        <v>0.05</v>
      </c>
      <c r="I75" s="55">
        <v>14.07</v>
      </c>
      <c r="J75" s="55">
        <v>55.606942799999999</v>
      </c>
      <c r="K75" s="56" t="s">
        <v>82</v>
      </c>
      <c r="L75" s="57">
        <v>4.82</v>
      </c>
    </row>
    <row r="76" spans="1:12" ht="15.75" x14ac:dyDescent="0.25">
      <c r="A76" s="23"/>
      <c r="B76" s="15"/>
      <c r="C76" s="11"/>
      <c r="D76" s="7" t="s">
        <v>31</v>
      </c>
      <c r="E76" s="53"/>
      <c r="F76" s="62"/>
      <c r="G76" s="59"/>
      <c r="H76" s="59"/>
      <c r="I76" s="59"/>
      <c r="J76" s="59"/>
      <c r="K76" s="60"/>
      <c r="L76" s="61"/>
    </row>
    <row r="77" spans="1:12" ht="15.75" x14ac:dyDescent="0.25">
      <c r="A77" s="23"/>
      <c r="B77" s="15"/>
      <c r="C77" s="11"/>
      <c r="D77" s="7" t="s">
        <v>32</v>
      </c>
      <c r="E77" s="53" t="s">
        <v>62</v>
      </c>
      <c r="F77" s="54">
        <v>50</v>
      </c>
      <c r="G77" s="59">
        <v>3.11</v>
      </c>
      <c r="H77" s="59">
        <v>0.53</v>
      </c>
      <c r="I77" s="59">
        <v>18.97</v>
      </c>
      <c r="J77" s="59">
        <v>88.356899999999982</v>
      </c>
      <c r="K77" s="60" t="s">
        <v>47</v>
      </c>
      <c r="L77" s="61">
        <v>3.67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320</v>
      </c>
      <c r="G80" s="69">
        <f t="shared" ref="G80" si="34">SUM(G71:G79)</f>
        <v>23.741666666666664</v>
      </c>
      <c r="H80" s="69">
        <f t="shared" ref="H80" si="35">SUM(H71:H79)</f>
        <v>23.38066666666667</v>
      </c>
      <c r="I80" s="69">
        <f t="shared" ref="I80" si="36">SUM(I71:I79)</f>
        <v>106.55533333333332</v>
      </c>
      <c r="J80" s="69">
        <f t="shared" ref="J80:L80" si="37">SUM(J71:J79)</f>
        <v>712.7814896376068</v>
      </c>
      <c r="K80" s="25"/>
      <c r="L80" s="19">
        <f t="shared" si="37"/>
        <v>93.749999999999986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320</v>
      </c>
      <c r="G81" s="91">
        <f t="shared" ref="G81" si="38">G70+G80</f>
        <v>23.741666666666664</v>
      </c>
      <c r="H81" s="91">
        <f t="shared" ref="H81" si="39">H70+H80</f>
        <v>23.38066666666667</v>
      </c>
      <c r="I81" s="91">
        <f t="shared" ref="I81" si="40">I70+I80</f>
        <v>106.55533333333332</v>
      </c>
      <c r="J81" s="91">
        <f t="shared" ref="J81:L81" si="41">J70+J80</f>
        <v>712.7814896376068</v>
      </c>
      <c r="K81" s="32"/>
      <c r="L81" s="32">
        <f t="shared" si="41"/>
        <v>93.749999999999986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103</v>
      </c>
      <c r="F90" s="64">
        <v>60</v>
      </c>
      <c r="G90" s="55">
        <v>0.89</v>
      </c>
      <c r="H90" s="55">
        <v>2.69</v>
      </c>
      <c r="I90" s="55">
        <v>5.52</v>
      </c>
      <c r="J90" s="55">
        <v>48.519570000000002</v>
      </c>
      <c r="K90" s="56" t="s">
        <v>104</v>
      </c>
      <c r="L90" s="57">
        <v>8.56</v>
      </c>
    </row>
    <row r="91" spans="1:12" ht="15.75" x14ac:dyDescent="0.25">
      <c r="A91" s="23"/>
      <c r="B91" s="15"/>
      <c r="C91" s="11"/>
      <c r="D91" s="7" t="s">
        <v>27</v>
      </c>
      <c r="E91" s="51" t="s">
        <v>66</v>
      </c>
      <c r="F91" s="64">
        <v>200</v>
      </c>
      <c r="G91" s="55">
        <v>1.88</v>
      </c>
      <c r="H91" s="55">
        <v>3.72</v>
      </c>
      <c r="I91" s="55">
        <v>12.35</v>
      </c>
      <c r="J91" s="55">
        <v>89.301024000000012</v>
      </c>
      <c r="K91" s="56" t="s">
        <v>68</v>
      </c>
      <c r="L91" s="57">
        <v>3.49</v>
      </c>
    </row>
    <row r="92" spans="1:12" ht="15.75" x14ac:dyDescent="0.25">
      <c r="A92" s="23"/>
      <c r="B92" s="15"/>
      <c r="C92" s="11"/>
      <c r="D92" s="7" t="s">
        <v>28</v>
      </c>
      <c r="E92" s="51" t="s">
        <v>67</v>
      </c>
      <c r="F92" s="64">
        <v>210</v>
      </c>
      <c r="G92" s="55">
        <v>14.4375</v>
      </c>
      <c r="H92" s="55">
        <v>15.391249999999999</v>
      </c>
      <c r="I92" s="55">
        <v>41.44</v>
      </c>
      <c r="J92" s="55">
        <v>358.95125000000002</v>
      </c>
      <c r="K92" s="56" t="s">
        <v>69</v>
      </c>
      <c r="L92" s="57">
        <v>72.954000000000008</v>
      </c>
    </row>
    <row r="93" spans="1:12" ht="15" x14ac:dyDescent="0.25">
      <c r="A93" s="23"/>
      <c r="B93" s="15"/>
      <c r="C93" s="11"/>
      <c r="D93" s="7" t="s">
        <v>29</v>
      </c>
      <c r="E93" s="65"/>
      <c r="F93" s="66"/>
      <c r="G93" s="66"/>
      <c r="H93" s="66"/>
      <c r="I93" s="66"/>
      <c r="J93" s="66"/>
      <c r="K93" s="67"/>
      <c r="L93" s="66"/>
    </row>
    <row r="94" spans="1:12" ht="15.75" x14ac:dyDescent="0.25">
      <c r="A94" s="23"/>
      <c r="B94" s="15"/>
      <c r="C94" s="11"/>
      <c r="D94" s="7" t="s">
        <v>30</v>
      </c>
      <c r="E94" s="51" t="s">
        <v>70</v>
      </c>
      <c r="F94" s="64">
        <v>200</v>
      </c>
      <c r="G94" s="55">
        <v>0.21</v>
      </c>
      <c r="H94" s="55">
        <v>0.01</v>
      </c>
      <c r="I94" s="55">
        <v>13.42</v>
      </c>
      <c r="J94" s="55">
        <v>51.25</v>
      </c>
      <c r="K94" s="56" t="s">
        <v>52</v>
      </c>
      <c r="L94" s="57">
        <v>4.78</v>
      </c>
    </row>
    <row r="95" spans="1:12" ht="15.75" x14ac:dyDescent="0.25">
      <c r="A95" s="23"/>
      <c r="B95" s="15"/>
      <c r="C95" s="11"/>
      <c r="D95" s="7" t="s">
        <v>31</v>
      </c>
      <c r="E95" s="53"/>
      <c r="F95" s="62"/>
      <c r="G95" s="59"/>
      <c r="H95" s="59"/>
      <c r="I95" s="59"/>
      <c r="J95" s="59"/>
      <c r="K95" s="60"/>
      <c r="L95" s="61"/>
    </row>
    <row r="96" spans="1:12" ht="15.75" x14ac:dyDescent="0.25">
      <c r="A96" s="23"/>
      <c r="B96" s="15"/>
      <c r="C96" s="11"/>
      <c r="D96" s="7" t="s">
        <v>32</v>
      </c>
      <c r="E96" s="53" t="s">
        <v>62</v>
      </c>
      <c r="F96" s="62">
        <v>54</v>
      </c>
      <c r="G96" s="59">
        <v>3.3480000000000003</v>
      </c>
      <c r="H96" s="59">
        <v>0.57240000000000002</v>
      </c>
      <c r="I96" s="59">
        <v>20.487599999999993</v>
      </c>
      <c r="J96" s="59">
        <v>95.425452000000007</v>
      </c>
      <c r="K96" s="60" t="s">
        <v>47</v>
      </c>
      <c r="L96" s="61">
        <v>3.97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724</v>
      </c>
      <c r="G99" s="69">
        <f t="shared" ref="G99" si="46">SUM(G90:G98)</f>
        <v>20.765499999999999</v>
      </c>
      <c r="H99" s="69">
        <f t="shared" ref="H99" si="47">SUM(H90:H98)</f>
        <v>22.383650000000003</v>
      </c>
      <c r="I99" s="69">
        <f t="shared" ref="I99" si="48">SUM(I90:I98)</f>
        <v>93.217599999999976</v>
      </c>
      <c r="J99" s="69">
        <f t="shared" ref="J99:L99" si="49">SUM(J90:J98)</f>
        <v>643.44729600000005</v>
      </c>
      <c r="K99" s="25"/>
      <c r="L99" s="69">
        <f t="shared" si="49"/>
        <v>93.754000000000005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724</v>
      </c>
      <c r="G100" s="91">
        <f t="shared" ref="G100" si="50">G89+G99</f>
        <v>20.765499999999999</v>
      </c>
      <c r="H100" s="91">
        <f t="shared" ref="H100" si="51">H89+H99</f>
        <v>22.383650000000003</v>
      </c>
      <c r="I100" s="91">
        <f t="shared" ref="I100" si="52">I89+I99</f>
        <v>93.217599999999976</v>
      </c>
      <c r="J100" s="91">
        <f t="shared" ref="J100:L100" si="53">J89+J99</f>
        <v>643.44729600000005</v>
      </c>
      <c r="K100" s="32"/>
      <c r="L100" s="91">
        <f t="shared" si="53"/>
        <v>93.754000000000005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51" t="s">
        <v>72</v>
      </c>
      <c r="F109" s="64">
        <v>60</v>
      </c>
      <c r="G109" s="55">
        <v>2.04</v>
      </c>
      <c r="H109" s="55">
        <v>6.59</v>
      </c>
      <c r="I109" s="55">
        <v>4.4400000000000004</v>
      </c>
      <c r="J109" s="55">
        <v>84.573851999999988</v>
      </c>
      <c r="K109" s="56" t="s">
        <v>75</v>
      </c>
      <c r="L109" s="57">
        <v>12.39</v>
      </c>
    </row>
    <row r="110" spans="1:12" ht="15.75" x14ac:dyDescent="0.25">
      <c r="A110" s="23"/>
      <c r="B110" s="15"/>
      <c r="C110" s="11"/>
      <c r="D110" s="7" t="s">
        <v>27</v>
      </c>
      <c r="E110" s="51" t="s">
        <v>73</v>
      </c>
      <c r="F110" s="64">
        <v>200</v>
      </c>
      <c r="G110" s="55">
        <v>1.76</v>
      </c>
      <c r="H110" s="55">
        <v>3.25</v>
      </c>
      <c r="I110" s="55">
        <v>11.3</v>
      </c>
      <c r="J110" s="55">
        <v>79.608843807692352</v>
      </c>
      <c r="K110" s="56" t="s">
        <v>71</v>
      </c>
      <c r="L110" s="57">
        <v>12.15</v>
      </c>
    </row>
    <row r="111" spans="1:12" ht="15.75" x14ac:dyDescent="0.25">
      <c r="A111" s="23"/>
      <c r="B111" s="15"/>
      <c r="C111" s="11"/>
      <c r="D111" s="7" t="s">
        <v>28</v>
      </c>
      <c r="E111" s="51" t="s">
        <v>74</v>
      </c>
      <c r="F111" s="64">
        <v>90</v>
      </c>
      <c r="G111" s="55">
        <v>13.777777777777779</v>
      </c>
      <c r="H111" s="55">
        <v>12.2</v>
      </c>
      <c r="I111" s="55">
        <v>17.833333333333332</v>
      </c>
      <c r="J111" s="55">
        <v>195.35476348606815</v>
      </c>
      <c r="K111" s="56" t="s">
        <v>76</v>
      </c>
      <c r="L111" s="57">
        <v>43.79</v>
      </c>
    </row>
    <row r="112" spans="1:12" ht="15.75" x14ac:dyDescent="0.25">
      <c r="A112" s="23"/>
      <c r="B112" s="15"/>
      <c r="C112" s="11"/>
      <c r="D112" s="7" t="s">
        <v>29</v>
      </c>
      <c r="E112" s="51" t="s">
        <v>105</v>
      </c>
      <c r="F112" s="64">
        <v>150</v>
      </c>
      <c r="G112" s="55">
        <v>5.16</v>
      </c>
      <c r="H112" s="55">
        <v>6</v>
      </c>
      <c r="I112" s="55">
        <v>31.46</v>
      </c>
      <c r="J112" s="55">
        <v>200.05611074999996</v>
      </c>
      <c r="K112" s="56" t="s">
        <v>77</v>
      </c>
      <c r="L112" s="57">
        <v>11.98</v>
      </c>
    </row>
    <row r="113" spans="1:12" ht="15.75" x14ac:dyDescent="0.25">
      <c r="A113" s="23"/>
      <c r="B113" s="15"/>
      <c r="C113" s="11"/>
      <c r="D113" s="7" t="s">
        <v>30</v>
      </c>
      <c r="E113" s="51" t="s">
        <v>121</v>
      </c>
      <c r="F113" s="52" t="s">
        <v>110</v>
      </c>
      <c r="G113" s="55">
        <v>0.98</v>
      </c>
      <c r="H113" s="55">
        <v>0.05</v>
      </c>
      <c r="I113" s="55">
        <v>21.64</v>
      </c>
      <c r="J113" s="55">
        <v>81.783839999999998</v>
      </c>
      <c r="K113" s="56">
        <v>253</v>
      </c>
      <c r="L113" s="57">
        <v>9.39</v>
      </c>
    </row>
    <row r="114" spans="1:12" ht="15.75" x14ac:dyDescent="0.25">
      <c r="A114" s="23"/>
      <c r="B114" s="15"/>
      <c r="C114" s="11"/>
      <c r="D114" s="7" t="s">
        <v>31</v>
      </c>
      <c r="E114" s="53" t="s">
        <v>49</v>
      </c>
      <c r="F114" s="62">
        <v>50</v>
      </c>
      <c r="G114" s="59">
        <v>3.5701754385964914</v>
      </c>
      <c r="H114" s="59">
        <v>0.35087719298245612</v>
      </c>
      <c r="I114" s="59">
        <v>23.57017543859649</v>
      </c>
      <c r="J114" s="59">
        <v>111.95904999999998</v>
      </c>
      <c r="K114" s="60" t="s">
        <v>47</v>
      </c>
      <c r="L114" s="61">
        <v>4.05</v>
      </c>
    </row>
    <row r="115" spans="1:12" ht="15.75" x14ac:dyDescent="0.25">
      <c r="A115" s="23"/>
      <c r="B115" s="15"/>
      <c r="C115" s="11"/>
      <c r="D115" s="7" t="s">
        <v>32</v>
      </c>
      <c r="E115" s="53"/>
      <c r="F115" s="62"/>
      <c r="G115" s="59"/>
      <c r="H115" s="59"/>
      <c r="I115" s="59"/>
      <c r="J115" s="59"/>
      <c r="K115" s="60"/>
      <c r="L115" s="61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550</v>
      </c>
      <c r="G118" s="69">
        <f t="shared" ref="G118:J118" si="56">SUM(G109:G117)</f>
        <v>27.28795321637427</v>
      </c>
      <c r="H118" s="69">
        <f t="shared" si="56"/>
        <v>28.440877192982455</v>
      </c>
      <c r="I118" s="69">
        <f t="shared" si="56"/>
        <v>110.24350877192983</v>
      </c>
      <c r="J118" s="69">
        <f t="shared" si="56"/>
        <v>753.33646004376033</v>
      </c>
      <c r="K118" s="25"/>
      <c r="L118" s="19">
        <f t="shared" ref="L118" si="57">SUM(L109:L117)</f>
        <v>93.75</v>
      </c>
    </row>
    <row r="119" spans="1:12" ht="15.75" customHeight="1" x14ac:dyDescent="0.2">
      <c r="A119" s="29">
        <f>A101</f>
        <v>1</v>
      </c>
      <c r="B119" s="30">
        <f>B101</f>
        <v>6</v>
      </c>
      <c r="C119" s="78" t="s">
        <v>4</v>
      </c>
      <c r="D119" s="79"/>
      <c r="E119" s="31"/>
      <c r="F119" s="32">
        <f>F108+F118</f>
        <v>550</v>
      </c>
      <c r="G119" s="91">
        <f t="shared" ref="G119:J119" si="58">G108+G118</f>
        <v>27.28795321637427</v>
      </c>
      <c r="H119" s="91">
        <f t="shared" si="58"/>
        <v>28.440877192982455</v>
      </c>
      <c r="I119" s="91">
        <f t="shared" si="58"/>
        <v>110.24350877192983</v>
      </c>
      <c r="J119" s="91">
        <f t="shared" si="58"/>
        <v>753.33646004376033</v>
      </c>
      <c r="K119" s="32"/>
      <c r="L119" s="32">
        <f t="shared" ref="L119" si="59">L108+L118</f>
        <v>93.75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x14ac:dyDescent="0.25">
      <c r="A129" s="14"/>
      <c r="B129" s="15"/>
      <c r="C129" s="11"/>
      <c r="D129" s="7" t="s">
        <v>27</v>
      </c>
      <c r="E129" s="51" t="s">
        <v>78</v>
      </c>
      <c r="F129" s="52" t="s">
        <v>110</v>
      </c>
      <c r="G129" s="55">
        <v>1.62</v>
      </c>
      <c r="H129" s="55">
        <v>4.87</v>
      </c>
      <c r="I129" s="55">
        <v>8.3699999999999992</v>
      </c>
      <c r="J129" s="55">
        <v>81.50049423076922</v>
      </c>
      <c r="K129" s="56" t="s">
        <v>80</v>
      </c>
      <c r="L129" s="57">
        <v>10.67</v>
      </c>
    </row>
    <row r="130" spans="1:12" ht="15.75" x14ac:dyDescent="0.25">
      <c r="A130" s="14"/>
      <c r="B130" s="15"/>
      <c r="C130" s="11"/>
      <c r="D130" s="7" t="s">
        <v>28</v>
      </c>
      <c r="E130" s="51" t="s">
        <v>122</v>
      </c>
      <c r="F130" s="52">
        <v>85</v>
      </c>
      <c r="G130" s="55">
        <v>13.759375</v>
      </c>
      <c r="H130" s="55">
        <v>9.2735000000000003</v>
      </c>
      <c r="I130" s="55">
        <v>12.478000000000002</v>
      </c>
      <c r="J130" s="55">
        <v>157.15649999999999</v>
      </c>
      <c r="K130" s="56" t="s">
        <v>81</v>
      </c>
      <c r="L130" s="57">
        <v>63.53</v>
      </c>
    </row>
    <row r="131" spans="1:12" ht="15.75" x14ac:dyDescent="0.25">
      <c r="A131" s="14"/>
      <c r="B131" s="15"/>
      <c r="C131" s="11"/>
      <c r="D131" s="7" t="s">
        <v>29</v>
      </c>
      <c r="E131" s="51" t="s">
        <v>123</v>
      </c>
      <c r="F131" s="52" t="s">
        <v>111</v>
      </c>
      <c r="G131" s="55">
        <v>5.01</v>
      </c>
      <c r="H131" s="55">
        <v>5.64</v>
      </c>
      <c r="I131" s="55">
        <v>51.16</v>
      </c>
      <c r="J131" s="55">
        <v>282.56903473170718</v>
      </c>
      <c r="K131" s="56" t="s">
        <v>124</v>
      </c>
      <c r="L131" s="57">
        <v>11.35</v>
      </c>
    </row>
    <row r="132" spans="1:12" ht="15.75" x14ac:dyDescent="0.25">
      <c r="A132" s="14"/>
      <c r="B132" s="15"/>
      <c r="C132" s="11"/>
      <c r="D132" s="7" t="s">
        <v>30</v>
      </c>
      <c r="E132" s="51" t="s">
        <v>79</v>
      </c>
      <c r="F132" s="52" t="s">
        <v>110</v>
      </c>
      <c r="G132" s="55">
        <v>0.24</v>
      </c>
      <c r="H132" s="55">
        <v>0.05</v>
      </c>
      <c r="I132" s="55">
        <v>14.07</v>
      </c>
      <c r="J132" s="55">
        <v>55.606942799999999</v>
      </c>
      <c r="K132" s="56" t="s">
        <v>82</v>
      </c>
      <c r="L132" s="57">
        <v>4.82</v>
      </c>
    </row>
    <row r="133" spans="1:12" ht="15.75" x14ac:dyDescent="0.25">
      <c r="A133" s="14"/>
      <c r="B133" s="15"/>
      <c r="C133" s="11"/>
      <c r="D133" s="7" t="s">
        <v>31</v>
      </c>
      <c r="E133" s="53"/>
      <c r="F133" s="62"/>
      <c r="G133" s="59"/>
      <c r="H133" s="59"/>
      <c r="I133" s="59"/>
      <c r="J133" s="59"/>
      <c r="K133" s="60"/>
      <c r="L133" s="61"/>
    </row>
    <row r="134" spans="1:12" ht="15.75" x14ac:dyDescent="0.25">
      <c r="A134" s="14"/>
      <c r="B134" s="15"/>
      <c r="C134" s="11"/>
      <c r="D134" s="7" t="s">
        <v>32</v>
      </c>
      <c r="E134" s="53" t="s">
        <v>62</v>
      </c>
      <c r="F134" s="54">
        <v>46</v>
      </c>
      <c r="G134" s="59">
        <v>2.8519999999999999</v>
      </c>
      <c r="H134" s="59">
        <v>0.49066666666666664</v>
      </c>
      <c r="I134" s="59">
        <v>17.459555555555553</v>
      </c>
      <c r="J134" s="59">
        <v>81.288347999999999</v>
      </c>
      <c r="K134" s="67" t="s">
        <v>47</v>
      </c>
      <c r="L134" s="66">
        <v>3.38</v>
      </c>
    </row>
    <row r="135" spans="1:12" ht="15" x14ac:dyDescent="0.25">
      <c r="A135" s="14"/>
      <c r="B135" s="15"/>
      <c r="C135" s="11"/>
      <c r="D135" s="6"/>
      <c r="E135" s="65"/>
      <c r="F135" s="66"/>
      <c r="G135" s="66"/>
      <c r="H135" s="66"/>
      <c r="I135" s="66"/>
      <c r="J135" s="66"/>
      <c r="K135" s="67"/>
      <c r="L135" s="66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131</v>
      </c>
      <c r="G137" s="69">
        <f t="shared" ref="G137:J137" si="62">SUM(G128:G136)</f>
        <v>23.481375</v>
      </c>
      <c r="H137" s="69">
        <f t="shared" si="62"/>
        <v>20.324166666666667</v>
      </c>
      <c r="I137" s="69">
        <f t="shared" si="62"/>
        <v>103.53755555555556</v>
      </c>
      <c r="J137" s="69">
        <f t="shared" si="62"/>
        <v>658.12131976247645</v>
      </c>
      <c r="K137" s="25"/>
      <c r="L137" s="19">
        <f t="shared" ref="L137" si="63">SUM(L128:L136)</f>
        <v>93.75</v>
      </c>
    </row>
    <row r="138" spans="1:12" ht="15" x14ac:dyDescent="0.2">
      <c r="A138" s="33">
        <f>A120</f>
        <v>2</v>
      </c>
      <c r="B138" s="33">
        <f>B120</f>
        <v>1</v>
      </c>
      <c r="C138" s="78" t="s">
        <v>4</v>
      </c>
      <c r="D138" s="79"/>
      <c r="E138" s="31"/>
      <c r="F138" s="32">
        <f>F127+F137</f>
        <v>131</v>
      </c>
      <c r="G138" s="91">
        <f t="shared" ref="G138" si="64">G127+G137</f>
        <v>23.481375</v>
      </c>
      <c r="H138" s="91">
        <f t="shared" ref="H138" si="65">H127+H137</f>
        <v>20.324166666666667</v>
      </c>
      <c r="I138" s="91">
        <f t="shared" ref="I138" si="66">I127+I137</f>
        <v>103.53755555555556</v>
      </c>
      <c r="J138" s="91">
        <f t="shared" ref="J138:L138" si="67">J127+J137</f>
        <v>658.12131976247645</v>
      </c>
      <c r="K138" s="32"/>
      <c r="L138" s="32">
        <f t="shared" si="67"/>
        <v>93.75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51" t="s">
        <v>125</v>
      </c>
      <c r="F147" s="52">
        <v>30</v>
      </c>
      <c r="G147" s="55">
        <v>0.31</v>
      </c>
      <c r="H147" s="55">
        <v>0.05</v>
      </c>
      <c r="I147" s="55">
        <v>1.4199999999999997</v>
      </c>
      <c r="J147" s="55">
        <v>7.1670900000000008</v>
      </c>
      <c r="K147" s="56" t="s">
        <v>90</v>
      </c>
      <c r="L147" s="57">
        <v>9.01</v>
      </c>
    </row>
    <row r="148" spans="1:12" ht="15.75" x14ac:dyDescent="0.25">
      <c r="A148" s="23"/>
      <c r="B148" s="15"/>
      <c r="C148" s="11"/>
      <c r="D148" s="7" t="s">
        <v>27</v>
      </c>
      <c r="E148" s="51" t="s">
        <v>106</v>
      </c>
      <c r="F148" s="64">
        <v>200</v>
      </c>
      <c r="G148" s="55">
        <v>2.38</v>
      </c>
      <c r="H148" s="55">
        <v>7.43</v>
      </c>
      <c r="I148" s="55">
        <v>23.96</v>
      </c>
      <c r="J148" s="55">
        <v>166.73695999999998</v>
      </c>
      <c r="K148" s="56" t="s">
        <v>84</v>
      </c>
      <c r="L148" s="57">
        <v>8.33</v>
      </c>
    </row>
    <row r="149" spans="1:12" ht="15.75" x14ac:dyDescent="0.25">
      <c r="A149" s="23"/>
      <c r="B149" s="15"/>
      <c r="C149" s="11"/>
      <c r="D149" s="7" t="s">
        <v>28</v>
      </c>
      <c r="E149" s="51" t="s">
        <v>126</v>
      </c>
      <c r="F149" s="64">
        <v>100</v>
      </c>
      <c r="G149" s="55">
        <v>15.15</v>
      </c>
      <c r="H149" s="55">
        <v>13.27</v>
      </c>
      <c r="I149" s="55">
        <v>17.16</v>
      </c>
      <c r="J149" s="55">
        <v>203.91</v>
      </c>
      <c r="K149" s="56" t="s">
        <v>85</v>
      </c>
      <c r="L149" s="57">
        <v>42.3</v>
      </c>
    </row>
    <row r="150" spans="1:12" ht="15.75" x14ac:dyDescent="0.25">
      <c r="A150" s="23"/>
      <c r="B150" s="15"/>
      <c r="C150" s="11"/>
      <c r="D150" s="7" t="s">
        <v>29</v>
      </c>
      <c r="E150" s="51" t="s">
        <v>83</v>
      </c>
      <c r="F150" s="52">
        <v>180</v>
      </c>
      <c r="G150" s="55">
        <v>3.7079999999999997</v>
      </c>
      <c r="H150" s="55">
        <v>6.5880000000000001</v>
      </c>
      <c r="I150" s="55">
        <v>25.823999999999998</v>
      </c>
      <c r="J150" s="55">
        <v>176.01366060000001</v>
      </c>
      <c r="K150" s="56" t="s">
        <v>51</v>
      </c>
      <c r="L150" s="57">
        <v>25.53</v>
      </c>
    </row>
    <row r="151" spans="1:12" ht="15.75" x14ac:dyDescent="0.25">
      <c r="A151" s="23"/>
      <c r="B151" s="15"/>
      <c r="C151" s="11"/>
      <c r="D151" s="7" t="s">
        <v>30</v>
      </c>
      <c r="E151" s="51" t="s">
        <v>70</v>
      </c>
      <c r="F151" s="64">
        <v>200</v>
      </c>
      <c r="G151" s="55">
        <v>0.21</v>
      </c>
      <c r="H151" s="55">
        <v>0.01</v>
      </c>
      <c r="I151" s="55">
        <v>13.42</v>
      </c>
      <c r="J151" s="55">
        <v>51.25</v>
      </c>
      <c r="K151" s="56" t="s">
        <v>52</v>
      </c>
      <c r="L151" s="57">
        <v>4.78</v>
      </c>
    </row>
    <row r="152" spans="1:12" ht="15.75" x14ac:dyDescent="0.25">
      <c r="A152" s="23"/>
      <c r="B152" s="15"/>
      <c r="C152" s="11"/>
      <c r="D152" s="7" t="s">
        <v>31</v>
      </c>
      <c r="E152" s="53" t="s">
        <v>49</v>
      </c>
      <c r="F152" s="54">
        <v>47</v>
      </c>
      <c r="G152" s="59">
        <v>3.3609433962264155</v>
      </c>
      <c r="H152" s="59">
        <v>0.32811320754716988</v>
      </c>
      <c r="I152" s="59">
        <v>22.152075471698112</v>
      </c>
      <c r="J152" s="59">
        <v>105.24150699999997</v>
      </c>
      <c r="K152" s="60" t="s">
        <v>47</v>
      </c>
      <c r="L152" s="61">
        <v>3.8043396226415092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757</v>
      </c>
      <c r="G156" s="69">
        <f t="shared" ref="G156:J156" si="70">SUM(G147:G155)</f>
        <v>25.118943396226413</v>
      </c>
      <c r="H156" s="69">
        <f t="shared" si="70"/>
        <v>27.676113207547171</v>
      </c>
      <c r="I156" s="69">
        <f t="shared" si="70"/>
        <v>103.93607547169812</v>
      </c>
      <c r="J156" s="69">
        <f t="shared" si="70"/>
        <v>710.31921759999989</v>
      </c>
      <c r="K156" s="25"/>
      <c r="L156" s="69">
        <f t="shared" ref="L156" si="71">SUM(L147:L155)</f>
        <v>93.75433962264151</v>
      </c>
    </row>
    <row r="157" spans="1:12" ht="15" x14ac:dyDescent="0.2">
      <c r="A157" s="29">
        <f>A139</f>
        <v>2</v>
      </c>
      <c r="B157" s="30">
        <f>B139</f>
        <v>2</v>
      </c>
      <c r="C157" s="78" t="s">
        <v>4</v>
      </c>
      <c r="D157" s="79"/>
      <c r="E157" s="31"/>
      <c r="F157" s="32">
        <f>F146+F156</f>
        <v>757</v>
      </c>
      <c r="G157" s="91">
        <f t="shared" ref="G157" si="72">G146+G156</f>
        <v>25.118943396226413</v>
      </c>
      <c r="H157" s="91">
        <f t="shared" ref="H157" si="73">H146+H156</f>
        <v>27.676113207547171</v>
      </c>
      <c r="I157" s="91">
        <f t="shared" ref="I157" si="74">I146+I156</f>
        <v>103.93607547169812</v>
      </c>
      <c r="J157" s="91">
        <f t="shared" ref="J157:L157" si="75">J146+J156</f>
        <v>710.31921759999989</v>
      </c>
      <c r="K157" s="32"/>
      <c r="L157" s="91">
        <f t="shared" si="75"/>
        <v>93.75433962264151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1"/>
      <c r="F166" s="70"/>
      <c r="G166" s="55"/>
      <c r="H166" s="55"/>
      <c r="I166" s="55"/>
      <c r="J166" s="55"/>
      <c r="K166" s="56"/>
      <c r="L166" s="57"/>
    </row>
    <row r="167" spans="1:12" ht="15.75" x14ac:dyDescent="0.25">
      <c r="A167" s="23"/>
      <c r="B167" s="15"/>
      <c r="C167" s="11"/>
      <c r="D167" s="7" t="s">
        <v>27</v>
      </c>
      <c r="E167" s="51" t="s">
        <v>127</v>
      </c>
      <c r="F167" s="64">
        <v>200</v>
      </c>
      <c r="G167" s="55">
        <v>5.09</v>
      </c>
      <c r="H167" s="55">
        <v>2.78</v>
      </c>
      <c r="I167" s="55">
        <v>10.6</v>
      </c>
      <c r="J167" s="55">
        <v>86.664654545454567</v>
      </c>
      <c r="K167" s="56" t="s">
        <v>107</v>
      </c>
      <c r="L167" s="57">
        <v>18.670000000000002</v>
      </c>
    </row>
    <row r="168" spans="1:12" ht="15.75" x14ac:dyDescent="0.25">
      <c r="A168" s="23"/>
      <c r="B168" s="15"/>
      <c r="C168" s="11"/>
      <c r="D168" s="7" t="s">
        <v>28</v>
      </c>
      <c r="E168" s="51" t="s">
        <v>128</v>
      </c>
      <c r="F168" s="52">
        <v>115</v>
      </c>
      <c r="G168" s="55">
        <v>11.521904761904761</v>
      </c>
      <c r="H168" s="55">
        <v>14.04095238095238</v>
      </c>
      <c r="I168" s="55">
        <v>16.680476190476192</v>
      </c>
      <c r="J168" s="55">
        <v>227.8752380952381</v>
      </c>
      <c r="K168" s="58" t="s">
        <v>131</v>
      </c>
      <c r="L168" s="57">
        <v>53.2</v>
      </c>
    </row>
    <row r="169" spans="1:12" ht="15.75" x14ac:dyDescent="0.25">
      <c r="A169" s="23"/>
      <c r="B169" s="15"/>
      <c r="C169" s="11"/>
      <c r="D169" s="7" t="s">
        <v>29</v>
      </c>
      <c r="E169" s="51" t="s">
        <v>129</v>
      </c>
      <c r="F169" s="52">
        <v>170</v>
      </c>
      <c r="G169" s="55">
        <v>4.7033333333333331</v>
      </c>
      <c r="H169" s="55">
        <v>4.3444444444444441</v>
      </c>
      <c r="I169" s="55">
        <v>27.606111111111112</v>
      </c>
      <c r="J169" s="55">
        <v>167.94250243902439</v>
      </c>
      <c r="K169" s="74" t="s">
        <v>45</v>
      </c>
      <c r="L169" s="57">
        <v>6.9227777777777773</v>
      </c>
    </row>
    <row r="170" spans="1:12" ht="15.75" x14ac:dyDescent="0.25">
      <c r="A170" s="23"/>
      <c r="B170" s="15"/>
      <c r="C170" s="11"/>
      <c r="D170" s="7" t="s">
        <v>30</v>
      </c>
      <c r="E170" s="51" t="s">
        <v>130</v>
      </c>
      <c r="F170" s="64">
        <v>200</v>
      </c>
      <c r="G170" s="55">
        <v>0.42</v>
      </c>
      <c r="H170" s="55">
        <v>0</v>
      </c>
      <c r="I170" s="55">
        <v>24.8</v>
      </c>
      <c r="J170" s="55">
        <v>94.670339999999996</v>
      </c>
      <c r="K170" s="56" t="s">
        <v>65</v>
      </c>
      <c r="L170" s="57">
        <v>11.72</v>
      </c>
    </row>
    <row r="171" spans="1:12" ht="15.75" x14ac:dyDescent="0.25">
      <c r="A171" s="23"/>
      <c r="B171" s="15"/>
      <c r="C171" s="11"/>
      <c r="D171" s="7" t="s">
        <v>31</v>
      </c>
      <c r="E171" s="53" t="s">
        <v>49</v>
      </c>
      <c r="F171" s="54">
        <v>40</v>
      </c>
      <c r="G171" s="59">
        <v>2.8533333333333335</v>
      </c>
      <c r="H171" s="59">
        <v>0.28444444444444444</v>
      </c>
      <c r="I171" s="59">
        <v>18.853333333333335</v>
      </c>
      <c r="J171" s="59">
        <v>89.567240000000012</v>
      </c>
      <c r="K171" s="60" t="s">
        <v>47</v>
      </c>
      <c r="L171" s="61">
        <v>3.2355555555555555</v>
      </c>
    </row>
    <row r="172" spans="1:12" ht="15.75" x14ac:dyDescent="0.25">
      <c r="A172" s="23"/>
      <c r="B172" s="15"/>
      <c r="C172" s="11"/>
      <c r="D172" s="7" t="s">
        <v>32</v>
      </c>
      <c r="E172" s="53"/>
      <c r="F172" s="62"/>
      <c r="G172" s="59"/>
      <c r="H172" s="59"/>
      <c r="I172" s="59"/>
      <c r="J172" s="59"/>
      <c r="K172" s="60"/>
      <c r="L172" s="61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725</v>
      </c>
      <c r="G175" s="69">
        <f t="shared" ref="G175:J175" si="78">SUM(G166:G174)</f>
        <v>24.588571428571427</v>
      </c>
      <c r="H175" s="69">
        <f t="shared" si="78"/>
        <v>21.449841269841269</v>
      </c>
      <c r="I175" s="69">
        <f t="shared" si="78"/>
        <v>98.539920634920648</v>
      </c>
      <c r="J175" s="69">
        <f t="shared" si="78"/>
        <v>666.71997507971696</v>
      </c>
      <c r="K175" s="25"/>
      <c r="L175" s="19">
        <f t="shared" ref="L175" si="79">SUM(L166:L174)</f>
        <v>93.748333333333335</v>
      </c>
    </row>
    <row r="176" spans="1:12" ht="15" x14ac:dyDescent="0.2">
      <c r="A176" s="29">
        <f>A158</f>
        <v>2</v>
      </c>
      <c r="B176" s="30">
        <f>B158</f>
        <v>3</v>
      </c>
      <c r="C176" s="78" t="s">
        <v>4</v>
      </c>
      <c r="D176" s="79"/>
      <c r="E176" s="31"/>
      <c r="F176" s="32">
        <f>F165+F175</f>
        <v>725</v>
      </c>
      <c r="G176" s="91">
        <f t="shared" ref="G176" si="80">G165+G175</f>
        <v>24.588571428571427</v>
      </c>
      <c r="H176" s="91">
        <f t="shared" ref="H176" si="81">H165+H175</f>
        <v>21.449841269841269</v>
      </c>
      <c r="I176" s="91">
        <f t="shared" ref="I176" si="82">I165+I175</f>
        <v>98.539920634920648</v>
      </c>
      <c r="J176" s="91">
        <f t="shared" ref="J176:L176" si="83">J165+J175</f>
        <v>666.71997507971696</v>
      </c>
      <c r="K176" s="32"/>
      <c r="L176" s="32">
        <f t="shared" si="83"/>
        <v>93.748333333333335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.7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1"/>
      <c r="F185" s="64"/>
      <c r="G185" s="55"/>
      <c r="H185" s="55"/>
      <c r="I185" s="55"/>
      <c r="J185" s="55"/>
      <c r="K185" s="56"/>
      <c r="L185" s="57"/>
    </row>
    <row r="186" spans="1:12" ht="15.75" x14ac:dyDescent="0.25">
      <c r="A186" s="23"/>
      <c r="B186" s="15"/>
      <c r="C186" s="11"/>
      <c r="D186" s="7" t="s">
        <v>27</v>
      </c>
      <c r="E186" s="51" t="s">
        <v>86</v>
      </c>
      <c r="F186" s="52" t="s">
        <v>110</v>
      </c>
      <c r="G186" s="55">
        <v>1.63</v>
      </c>
      <c r="H186" s="55">
        <v>4.92</v>
      </c>
      <c r="I186" s="55">
        <v>9.58</v>
      </c>
      <c r="J186" s="55">
        <v>86.95</v>
      </c>
      <c r="K186" s="56" t="s">
        <v>87</v>
      </c>
      <c r="L186" s="57">
        <v>11.52</v>
      </c>
    </row>
    <row r="187" spans="1:12" ht="15.75" x14ac:dyDescent="0.25">
      <c r="A187" s="23"/>
      <c r="B187" s="15"/>
      <c r="C187" s="11"/>
      <c r="D187" s="7" t="s">
        <v>28</v>
      </c>
      <c r="E187" s="51" t="s">
        <v>101</v>
      </c>
      <c r="F187" s="52">
        <v>70</v>
      </c>
      <c r="G187" s="55">
        <v>10.725555555555555</v>
      </c>
      <c r="H187" s="55">
        <v>7.49</v>
      </c>
      <c r="I187" s="55">
        <v>16.862222222222222</v>
      </c>
      <c r="J187" s="55">
        <v>195.42444444444442</v>
      </c>
      <c r="K187" s="56" t="s">
        <v>102</v>
      </c>
      <c r="L187" s="57">
        <v>55.97</v>
      </c>
    </row>
    <row r="188" spans="1:12" ht="15.75" x14ac:dyDescent="0.25">
      <c r="A188" s="23"/>
      <c r="B188" s="15"/>
      <c r="C188" s="11"/>
      <c r="D188" s="7" t="s">
        <v>29</v>
      </c>
      <c r="E188" s="51" t="s">
        <v>105</v>
      </c>
      <c r="F188" s="52" t="s">
        <v>111</v>
      </c>
      <c r="G188" s="55">
        <v>6.19</v>
      </c>
      <c r="H188" s="55">
        <v>7.2</v>
      </c>
      <c r="I188" s="55">
        <v>37.76</v>
      </c>
      <c r="J188" s="55">
        <v>240.0673329</v>
      </c>
      <c r="K188" s="56" t="s">
        <v>77</v>
      </c>
      <c r="L188" s="61">
        <v>14.38</v>
      </c>
    </row>
    <row r="189" spans="1:12" ht="15.75" x14ac:dyDescent="0.25">
      <c r="A189" s="23"/>
      <c r="B189" s="15"/>
      <c r="C189" s="11"/>
      <c r="D189" s="7" t="s">
        <v>30</v>
      </c>
      <c r="E189" s="51" t="s">
        <v>48</v>
      </c>
      <c r="F189" s="52" t="s">
        <v>110</v>
      </c>
      <c r="G189" s="55">
        <v>0</v>
      </c>
      <c r="H189" s="55">
        <v>0</v>
      </c>
      <c r="I189" s="55">
        <v>9.7799999999999994</v>
      </c>
      <c r="J189" s="55">
        <v>37.165520000000001</v>
      </c>
      <c r="K189" s="56" t="s">
        <v>47</v>
      </c>
      <c r="L189" s="57">
        <v>8.06</v>
      </c>
    </row>
    <row r="190" spans="1:12" ht="15.75" x14ac:dyDescent="0.25">
      <c r="A190" s="23"/>
      <c r="B190" s="15"/>
      <c r="C190" s="11"/>
      <c r="D190" s="7" t="s">
        <v>31</v>
      </c>
      <c r="E190" s="53"/>
      <c r="F190" s="54"/>
      <c r="G190" s="59"/>
      <c r="H190" s="59"/>
      <c r="I190" s="59"/>
      <c r="J190" s="59"/>
      <c r="K190" s="60"/>
      <c r="L190" s="61"/>
    </row>
    <row r="191" spans="1:12" ht="15.75" x14ac:dyDescent="0.25">
      <c r="A191" s="23"/>
      <c r="B191" s="15"/>
      <c r="C191" s="11"/>
      <c r="D191" s="7" t="s">
        <v>32</v>
      </c>
      <c r="E191" s="53" t="s">
        <v>62</v>
      </c>
      <c r="F191" s="54">
        <v>52</v>
      </c>
      <c r="G191" s="59">
        <v>3.2239999999999998</v>
      </c>
      <c r="H191" s="59">
        <v>0.54836363636363628</v>
      </c>
      <c r="I191" s="59">
        <v>19.731636363636365</v>
      </c>
      <c r="J191" s="59">
        <v>91.891176000000002</v>
      </c>
      <c r="K191" s="60" t="s">
        <v>47</v>
      </c>
      <c r="L191" s="61">
        <v>3.82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122</v>
      </c>
      <c r="G194" s="69">
        <f t="shared" ref="G194:J194" si="86">SUM(G185:G193)</f>
        <v>21.769555555555556</v>
      </c>
      <c r="H194" s="69">
        <f t="shared" si="86"/>
        <v>20.158363636363635</v>
      </c>
      <c r="I194" s="69">
        <f t="shared" si="86"/>
        <v>93.713858585858588</v>
      </c>
      <c r="J194" s="69">
        <f t="shared" si="86"/>
        <v>651.49847334444439</v>
      </c>
      <c r="K194" s="25"/>
      <c r="L194" s="19">
        <f t="shared" ref="L194" si="87">SUM(L185:L193)</f>
        <v>93.749999999999986</v>
      </c>
    </row>
    <row r="195" spans="1:12" ht="15.75" thickBot="1" x14ac:dyDescent="0.25">
      <c r="A195" s="29">
        <f>A177</f>
        <v>2</v>
      </c>
      <c r="B195" s="30">
        <f>B177</f>
        <v>4</v>
      </c>
      <c r="C195" s="78" t="s">
        <v>4</v>
      </c>
      <c r="D195" s="79"/>
      <c r="E195" s="31"/>
      <c r="F195" s="32">
        <f>F184+F194</f>
        <v>122</v>
      </c>
      <c r="G195" s="91">
        <f t="shared" ref="G195" si="88">G184+G194</f>
        <v>21.769555555555556</v>
      </c>
      <c r="H195" s="91">
        <f t="shared" ref="H195" si="89">H184+H194</f>
        <v>20.158363636363635</v>
      </c>
      <c r="I195" s="91">
        <f t="shared" ref="I195" si="90">I184+I194</f>
        <v>93.713858585858588</v>
      </c>
      <c r="J195" s="91">
        <f t="shared" ref="J195:L195" si="91">J184+J194</f>
        <v>651.49847334444439</v>
      </c>
      <c r="K195" s="32"/>
      <c r="L195" s="32">
        <f t="shared" si="91"/>
        <v>93.749999999999986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.7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51"/>
      <c r="F204" s="64"/>
      <c r="G204" s="55"/>
      <c r="H204" s="55"/>
      <c r="I204" s="55"/>
      <c r="J204" s="55"/>
      <c r="K204" s="56"/>
      <c r="L204" s="57"/>
    </row>
    <row r="205" spans="1:12" ht="15.75" x14ac:dyDescent="0.25">
      <c r="A205" s="23"/>
      <c r="B205" s="15"/>
      <c r="C205" s="11"/>
      <c r="D205" s="7" t="s">
        <v>27</v>
      </c>
      <c r="E205" s="51" t="s">
        <v>108</v>
      </c>
      <c r="F205" s="52" t="s">
        <v>132</v>
      </c>
      <c r="G205" s="55">
        <v>1.75</v>
      </c>
      <c r="H205" s="55">
        <v>3.68</v>
      </c>
      <c r="I205" s="55">
        <v>10.25</v>
      </c>
      <c r="J205" s="55">
        <v>86.205381399999993</v>
      </c>
      <c r="K205" s="56" t="s">
        <v>91</v>
      </c>
      <c r="L205" s="57">
        <v>15.74</v>
      </c>
    </row>
    <row r="206" spans="1:12" ht="15.75" x14ac:dyDescent="0.25">
      <c r="A206" s="23"/>
      <c r="B206" s="15"/>
      <c r="C206" s="11"/>
      <c r="D206" s="7" t="s">
        <v>28</v>
      </c>
      <c r="E206" s="51" t="s">
        <v>133</v>
      </c>
      <c r="F206" s="64">
        <v>70</v>
      </c>
      <c r="G206" s="55">
        <v>10.155384615384616</v>
      </c>
      <c r="H206" s="55">
        <v>5.8566666666666665</v>
      </c>
      <c r="I206" s="55">
        <v>19.809999999999999</v>
      </c>
      <c r="J206" s="55">
        <v>150.52333333333334</v>
      </c>
      <c r="K206" s="56" t="s">
        <v>134</v>
      </c>
      <c r="L206" s="57">
        <v>51.22</v>
      </c>
    </row>
    <row r="207" spans="1:12" ht="15.75" x14ac:dyDescent="0.25">
      <c r="A207" s="23"/>
      <c r="B207" s="15"/>
      <c r="C207" s="11"/>
      <c r="D207" s="7" t="s">
        <v>29</v>
      </c>
      <c r="E207" s="51" t="s">
        <v>89</v>
      </c>
      <c r="F207" s="52">
        <v>170</v>
      </c>
      <c r="G207" s="55">
        <v>4.0044444444444451</v>
      </c>
      <c r="H207" s="55">
        <v>8.3488888888888884</v>
      </c>
      <c r="I207" s="55">
        <v>35.43555555555556</v>
      </c>
      <c r="J207" s="55">
        <v>247.97597777777779</v>
      </c>
      <c r="K207" s="56" t="s">
        <v>47</v>
      </c>
      <c r="L207" s="57">
        <v>20.83</v>
      </c>
    </row>
    <row r="208" spans="1:12" ht="15.75" x14ac:dyDescent="0.25">
      <c r="A208" s="23"/>
      <c r="B208" s="15"/>
      <c r="C208" s="11"/>
      <c r="D208" s="7" t="s">
        <v>30</v>
      </c>
      <c r="E208" s="51" t="s">
        <v>97</v>
      </c>
      <c r="F208" s="63">
        <v>200</v>
      </c>
      <c r="G208" s="55">
        <v>0.18</v>
      </c>
      <c r="H208" s="55">
        <v>0.04</v>
      </c>
      <c r="I208" s="55">
        <v>9.2100000000000009</v>
      </c>
      <c r="J208" s="55">
        <v>35.881222799999996</v>
      </c>
      <c r="K208" s="56" t="s">
        <v>98</v>
      </c>
      <c r="L208" s="57">
        <v>1.91</v>
      </c>
    </row>
    <row r="209" spans="1:12" ht="15.75" x14ac:dyDescent="0.25">
      <c r="A209" s="23"/>
      <c r="B209" s="15"/>
      <c r="C209" s="11"/>
      <c r="D209" s="7" t="s">
        <v>31</v>
      </c>
      <c r="E209" s="53" t="s">
        <v>49</v>
      </c>
      <c r="F209" s="62">
        <v>50</v>
      </c>
      <c r="G209" s="59">
        <v>3.57</v>
      </c>
      <c r="H209" s="59">
        <v>0.35</v>
      </c>
      <c r="I209" s="59">
        <v>23.57</v>
      </c>
      <c r="J209" s="59">
        <v>111.95904999999998</v>
      </c>
      <c r="K209" s="60" t="s">
        <v>47</v>
      </c>
      <c r="L209" s="61">
        <v>4.05</v>
      </c>
    </row>
    <row r="210" spans="1:12" ht="15.75" x14ac:dyDescent="0.25">
      <c r="A210" s="23"/>
      <c r="B210" s="15"/>
      <c r="C210" s="11"/>
      <c r="D210" s="7" t="s">
        <v>32</v>
      </c>
      <c r="E210" s="53"/>
      <c r="F210" s="62"/>
      <c r="G210" s="59"/>
      <c r="H210" s="59"/>
      <c r="I210" s="59"/>
      <c r="J210" s="59"/>
      <c r="K210" s="61"/>
      <c r="L210" s="66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490</v>
      </c>
      <c r="G213" s="69">
        <f t="shared" ref="G213:J213" si="94">SUM(G204:G212)</f>
        <v>19.659829059829061</v>
      </c>
      <c r="H213" s="69">
        <f t="shared" si="94"/>
        <v>18.275555555555556</v>
      </c>
      <c r="I213" s="69">
        <f t="shared" si="94"/>
        <v>98.275555555555542</v>
      </c>
      <c r="J213" s="69">
        <f t="shared" si="94"/>
        <v>632.54496531111113</v>
      </c>
      <c r="K213" s="25"/>
      <c r="L213" s="19">
        <f t="shared" ref="L213" si="95">SUM(L204:L212)</f>
        <v>93.749999999999986</v>
      </c>
    </row>
    <row r="214" spans="1:12" ht="15.75" thickBot="1" x14ac:dyDescent="0.25">
      <c r="A214" s="29">
        <f>A196</f>
        <v>2</v>
      </c>
      <c r="B214" s="30">
        <f>B196</f>
        <v>5</v>
      </c>
      <c r="C214" s="78" t="s">
        <v>4</v>
      </c>
      <c r="D214" s="79"/>
      <c r="E214" s="31"/>
      <c r="F214" s="32">
        <f>F203+F213</f>
        <v>490</v>
      </c>
      <c r="G214" s="91">
        <f t="shared" ref="G214:J214" si="96">G203+G213</f>
        <v>19.659829059829061</v>
      </c>
      <c r="H214" s="91">
        <f t="shared" si="96"/>
        <v>18.275555555555556</v>
      </c>
      <c r="I214" s="91">
        <f t="shared" si="96"/>
        <v>98.275555555555542</v>
      </c>
      <c r="J214" s="91">
        <f t="shared" si="96"/>
        <v>632.54496531111113</v>
      </c>
      <c r="K214" s="32"/>
      <c r="L214" s="32">
        <f t="shared" ref="L214" si="97">L203+L213</f>
        <v>93.749999999999986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.7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83" t="s">
        <v>135</v>
      </c>
      <c r="F223" s="84">
        <v>50</v>
      </c>
      <c r="G223" s="87">
        <v>0.375</v>
      </c>
      <c r="H223" s="87">
        <v>2.9833333333333334</v>
      </c>
      <c r="I223" s="87">
        <v>1.6333333333333333</v>
      </c>
      <c r="J223" s="87">
        <v>33.848954999999997</v>
      </c>
      <c r="K223" s="88" t="s">
        <v>136</v>
      </c>
      <c r="L223" s="89">
        <v>15.71</v>
      </c>
    </row>
    <row r="224" spans="1:12" ht="15.75" x14ac:dyDescent="0.25">
      <c r="A224" s="23"/>
      <c r="B224" s="15"/>
      <c r="C224" s="11"/>
      <c r="D224" s="7" t="s">
        <v>27</v>
      </c>
      <c r="E224" s="83" t="s">
        <v>53</v>
      </c>
      <c r="F224" s="84" t="s">
        <v>110</v>
      </c>
      <c r="G224" s="87">
        <v>1.63</v>
      </c>
      <c r="H224" s="87">
        <v>4.91</v>
      </c>
      <c r="I224" s="87">
        <v>15.54</v>
      </c>
      <c r="J224" s="87">
        <v>118.29</v>
      </c>
      <c r="K224" s="88" t="s">
        <v>56</v>
      </c>
      <c r="L224" s="89">
        <v>9.83</v>
      </c>
    </row>
    <row r="225" spans="1:12" ht="15.75" x14ac:dyDescent="0.25">
      <c r="A225" s="23"/>
      <c r="B225" s="15"/>
      <c r="C225" s="11"/>
      <c r="D225" s="7" t="s">
        <v>28</v>
      </c>
      <c r="E225" s="83" t="s">
        <v>93</v>
      </c>
      <c r="F225" s="84">
        <v>80</v>
      </c>
      <c r="G225" s="87">
        <v>14.925714285714285</v>
      </c>
      <c r="H225" s="87">
        <v>11.955555555555554</v>
      </c>
      <c r="I225" s="87">
        <v>22.506666666666668</v>
      </c>
      <c r="J225" s="87">
        <v>231.03111111111113</v>
      </c>
      <c r="K225" s="88" t="s">
        <v>94</v>
      </c>
      <c r="L225" s="89">
        <v>39.474285714285713</v>
      </c>
    </row>
    <row r="226" spans="1:12" ht="15.75" x14ac:dyDescent="0.25">
      <c r="A226" s="23"/>
      <c r="B226" s="15"/>
      <c r="C226" s="11"/>
      <c r="D226" s="7" t="s">
        <v>29</v>
      </c>
      <c r="E226" s="83" t="s">
        <v>54</v>
      </c>
      <c r="F226" s="84">
        <v>160</v>
      </c>
      <c r="G226" s="87">
        <v>2.6133333333333333</v>
      </c>
      <c r="H226" s="87">
        <v>4.8</v>
      </c>
      <c r="I226" s="87">
        <v>24.064</v>
      </c>
      <c r="J226" s="87">
        <v>145.88800000000001</v>
      </c>
      <c r="K226" s="88" t="s">
        <v>58</v>
      </c>
      <c r="L226" s="89">
        <v>20.202666666666666</v>
      </c>
    </row>
    <row r="227" spans="1:12" ht="15.75" x14ac:dyDescent="0.25">
      <c r="A227" s="23"/>
      <c r="B227" s="15"/>
      <c r="C227" s="11"/>
      <c r="D227" s="7" t="s">
        <v>30</v>
      </c>
      <c r="E227" s="83" t="s">
        <v>70</v>
      </c>
      <c r="F227" s="84" t="s">
        <v>110</v>
      </c>
      <c r="G227" s="87">
        <v>0.21</v>
      </c>
      <c r="H227" s="87">
        <v>0.01</v>
      </c>
      <c r="I227" s="87">
        <v>13.42</v>
      </c>
      <c r="J227" s="87">
        <v>51.25</v>
      </c>
      <c r="K227" s="88" t="s">
        <v>52</v>
      </c>
      <c r="L227" s="89">
        <v>4.78</v>
      </c>
    </row>
    <row r="228" spans="1:12" ht="15.75" x14ac:dyDescent="0.25">
      <c r="A228" s="23"/>
      <c r="B228" s="15"/>
      <c r="C228" s="11"/>
      <c r="D228" s="7" t="s">
        <v>31</v>
      </c>
      <c r="E228" s="53"/>
      <c r="F228" s="62"/>
      <c r="G228" s="59"/>
      <c r="H228" s="59"/>
      <c r="I228" s="59"/>
      <c r="J228" s="59"/>
      <c r="K228" s="60"/>
      <c r="L228" s="61"/>
    </row>
    <row r="229" spans="1:12" ht="15.75" x14ac:dyDescent="0.25">
      <c r="A229" s="23"/>
      <c r="B229" s="15"/>
      <c r="C229" s="11"/>
      <c r="D229" s="7" t="s">
        <v>32</v>
      </c>
      <c r="E229" s="85" t="s">
        <v>62</v>
      </c>
      <c r="F229" s="86">
        <v>51</v>
      </c>
      <c r="G229" s="90">
        <v>3.1692857142857145</v>
      </c>
      <c r="H229" s="90">
        <v>0.53428571428571436</v>
      </c>
      <c r="I229" s="90">
        <v>19.355714285714281</v>
      </c>
      <c r="J229" s="90">
        <v>90.124037999999985</v>
      </c>
      <c r="K229" s="68" t="s">
        <v>47</v>
      </c>
      <c r="L229" s="66">
        <v>3.75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341</v>
      </c>
      <c r="G232" s="69">
        <f t="shared" ref="G232:J232" si="100">SUM(G223:G231)</f>
        <v>22.923333333333332</v>
      </c>
      <c r="H232" s="69">
        <f t="shared" si="100"/>
        <v>25.193174603174604</v>
      </c>
      <c r="I232" s="69">
        <f t="shared" si="100"/>
        <v>96.519714285714286</v>
      </c>
      <c r="J232" s="69">
        <f t="shared" si="100"/>
        <v>670.43210411111113</v>
      </c>
      <c r="K232" s="25"/>
      <c r="L232" s="69">
        <f t="shared" ref="L232" si="101">SUM(L223:L231)</f>
        <v>93.746952380952365</v>
      </c>
    </row>
    <row r="233" spans="1:12" ht="15.75" thickBot="1" x14ac:dyDescent="0.25">
      <c r="A233" s="29">
        <f>A215</f>
        <v>2</v>
      </c>
      <c r="B233" s="30">
        <f>B215</f>
        <v>6</v>
      </c>
      <c r="C233" s="78" t="s">
        <v>4</v>
      </c>
      <c r="D233" s="79"/>
      <c r="E233" s="31"/>
      <c r="F233" s="32">
        <f>F222+F232</f>
        <v>341</v>
      </c>
      <c r="G233" s="91">
        <f t="shared" ref="G233:J233" si="102">G222+G232</f>
        <v>22.923333333333332</v>
      </c>
      <c r="H233" s="91">
        <f t="shared" si="102"/>
        <v>25.193174603174604</v>
      </c>
      <c r="I233" s="91">
        <f t="shared" si="102"/>
        <v>96.519714285714286</v>
      </c>
      <c r="J233" s="91">
        <f t="shared" si="102"/>
        <v>670.43210411111113</v>
      </c>
      <c r="K233" s="32"/>
      <c r="L233" s="91">
        <f t="shared" ref="L233" si="103">L222+L232</f>
        <v>93.746952380952365</v>
      </c>
    </row>
    <row r="234" spans="1:12" ht="13.9" customHeight="1" thickBot="1" x14ac:dyDescent="0.25">
      <c r="A234" s="27"/>
      <c r="B234" s="28"/>
      <c r="C234" s="75" t="s">
        <v>5</v>
      </c>
      <c r="D234" s="76"/>
      <c r="E234" s="77"/>
      <c r="F234" s="92">
        <f>(F24+F43+F62+F81+F100+F119+F138+F157+F176+F195+F214+F233)/(IF(F24=0,0,1)+IF(F43=0,0,1)+IF(F62=0,0,1)+IF(F81=0,0,1)+IF(F100=0,0,1)+IF(F119=0,0,1)+IF(F138=0,0,1)+IF(F157=0,0,1)+IF(F176=0,0,1)+IF(F195=0,0,1)+IF(F214=0,0,1)+IF(F233=0,0,1))</f>
        <v>517.91666666666663</v>
      </c>
      <c r="G234" s="92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23.654992065576661</v>
      </c>
      <c r="H234" s="92">
        <f t="shared" si="104"/>
        <v>23.348299669826293</v>
      </c>
      <c r="I234" s="92">
        <f>(I24+I43+I62+I81+I100+I119+I138+I157+I176+I195+I214+I233)/(IF(I24=0,0,1)+IF(I43=0,0,1)+IF(I62=0,0,1)+IF(I81=0,0,1)+IF(I100=0,0,1)+IF(I119=0,0,1)+IF(I138=0,0,1)+IF(I157=0,0,1)+IF(I176=0,0,1)+IF(I195=0,0,1)+IF(I214=0,0,1)+IF(I233=0,0,1))</f>
        <v>100.6539564659256</v>
      </c>
      <c r="J234" s="92">
        <f t="shared" si="104"/>
        <v>684.0679283473338</v>
      </c>
      <c r="K234" s="34"/>
      <c r="L234" s="92">
        <f t="shared" si="104"/>
        <v>93.750302111410591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 r:id="rId1"/>
  <ignoredErrors>
    <ignoredError sqref="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2024-09-12T05:16:22Z</dcterms:modified>
</cp:coreProperties>
</file>