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FDDCFC4-6CAA-4D69-B077-9EC9A77DC6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школа" sheetId="1" r:id="rId1"/>
    <sheet name="сад" sheetId="2" r:id="rId2"/>
  </sheets>
  <definedNames>
    <definedName name="Анализ_исполнения_сметы_доходов_и_расходов_по_внебюджетным_средствам_по_школам_за_2_квартал_2019_года">школа!$A$1:$K$46</definedName>
    <definedName name="_xlnm.Print_Area" localSheetId="0">школа!$A$1:$K$46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C32" i="2" l="1"/>
  <c r="J12" i="1" l="1"/>
  <c r="I3" i="2" l="1"/>
  <c r="G45" i="1" l="1"/>
  <c r="F45" i="1"/>
  <c r="D45" i="1"/>
  <c r="E45" i="1"/>
  <c r="H45" i="1"/>
  <c r="I45" i="1"/>
  <c r="J45" i="1"/>
  <c r="C45" i="1"/>
  <c r="F39" i="1"/>
  <c r="F36" i="1" s="1"/>
  <c r="F28" i="1"/>
  <c r="G39" i="1"/>
  <c r="G36" i="1" s="1"/>
  <c r="E39" i="1"/>
  <c r="E36" i="1" s="1"/>
  <c r="J33" i="1" l="1"/>
  <c r="D34" i="2" l="1"/>
  <c r="E34" i="2"/>
  <c r="F34" i="2"/>
  <c r="G34" i="2"/>
  <c r="H34" i="2"/>
  <c r="C34" i="2"/>
  <c r="I37" i="2"/>
  <c r="K32" i="1"/>
  <c r="D28" i="1"/>
  <c r="D33" i="1"/>
  <c r="K20" i="1"/>
  <c r="D12" i="1"/>
  <c r="D18" i="1" s="1"/>
  <c r="E12" i="1"/>
  <c r="E18" i="1" s="1"/>
  <c r="E46" i="1" s="1"/>
  <c r="F12" i="1"/>
  <c r="F18" i="1" s="1"/>
  <c r="G12" i="1"/>
  <c r="G18" i="1" s="1"/>
  <c r="H12" i="1"/>
  <c r="H18" i="1" s="1"/>
  <c r="H46" i="1" s="1"/>
  <c r="I12" i="1"/>
  <c r="J18" i="1"/>
  <c r="C12" i="1"/>
  <c r="C18" i="1" s="1"/>
  <c r="C46" i="1" s="1"/>
  <c r="I11" i="2"/>
  <c r="D10" i="2"/>
  <c r="D12" i="2" s="1"/>
  <c r="E10" i="2"/>
  <c r="E12" i="2" s="1"/>
  <c r="F10" i="2"/>
  <c r="F12" i="2" s="1"/>
  <c r="G10" i="2"/>
  <c r="G12" i="2" s="1"/>
  <c r="H10" i="2"/>
  <c r="C10" i="2"/>
  <c r="C12" i="2" s="1"/>
  <c r="C19" i="2"/>
  <c r="I25" i="2"/>
  <c r="I26" i="2"/>
  <c r="D22" i="2"/>
  <c r="E22" i="2"/>
  <c r="F22" i="2"/>
  <c r="G22" i="2"/>
  <c r="H22" i="2"/>
  <c r="C22" i="2"/>
  <c r="I38" i="2"/>
  <c r="I36" i="2"/>
  <c r="I35" i="2"/>
  <c r="I33" i="2"/>
  <c r="H32" i="2"/>
  <c r="G32" i="2"/>
  <c r="F32" i="2"/>
  <c r="E32" i="2"/>
  <c r="D32" i="2"/>
  <c r="I30" i="2"/>
  <c r="I29" i="2"/>
  <c r="H28" i="2"/>
  <c r="G28" i="2"/>
  <c r="F28" i="2"/>
  <c r="E28" i="2"/>
  <c r="D28" i="2"/>
  <c r="C28" i="2"/>
  <c r="I27" i="2"/>
  <c r="I24" i="2"/>
  <c r="I23" i="2"/>
  <c r="I21" i="2"/>
  <c r="I20" i="2"/>
  <c r="H19" i="2"/>
  <c r="G19" i="2"/>
  <c r="F19" i="2"/>
  <c r="E19" i="2"/>
  <c r="D19" i="2"/>
  <c r="I18" i="2"/>
  <c r="I17" i="2"/>
  <c r="I16" i="2"/>
  <c r="I15" i="2"/>
  <c r="I14" i="2"/>
  <c r="H12" i="2"/>
  <c r="I9" i="2"/>
  <c r="I8" i="2"/>
  <c r="I7" i="2"/>
  <c r="I6" i="2"/>
  <c r="I5" i="2"/>
  <c r="I18" i="1"/>
  <c r="E33" i="1"/>
  <c r="F33" i="1"/>
  <c r="G33" i="1"/>
  <c r="H33" i="1"/>
  <c r="I33" i="1"/>
  <c r="C33" i="1"/>
  <c r="D39" i="1"/>
  <c r="H39" i="1"/>
  <c r="I39" i="1"/>
  <c r="J39" i="1"/>
  <c r="J36" i="1" s="1"/>
  <c r="C39" i="1"/>
  <c r="C36" i="1" s="1"/>
  <c r="E28" i="1"/>
  <c r="G28" i="1"/>
  <c r="H28" i="1"/>
  <c r="I28" i="1"/>
  <c r="J28" i="1"/>
  <c r="C28" i="1"/>
  <c r="D25" i="1"/>
  <c r="E25" i="1"/>
  <c r="F25" i="1"/>
  <c r="G25" i="1"/>
  <c r="H25" i="1"/>
  <c r="J25" i="1"/>
  <c r="C25" i="1"/>
  <c r="K21" i="1"/>
  <c r="K22" i="1"/>
  <c r="K23" i="1"/>
  <c r="K24" i="1"/>
  <c r="K26" i="1"/>
  <c r="K27" i="1"/>
  <c r="K29" i="1"/>
  <c r="K30" i="1"/>
  <c r="K31" i="1"/>
  <c r="K34" i="1"/>
  <c r="K35" i="1"/>
  <c r="K38" i="1"/>
  <c r="K40" i="1"/>
  <c r="K41" i="1"/>
  <c r="K42" i="1"/>
  <c r="K43" i="1"/>
  <c r="K44" i="1"/>
  <c r="K17" i="1"/>
  <c r="K6" i="1"/>
  <c r="K7" i="1"/>
  <c r="K8" i="1"/>
  <c r="K9" i="1"/>
  <c r="K10" i="1"/>
  <c r="K11" i="1"/>
  <c r="K13" i="1"/>
  <c r="K14" i="1"/>
  <c r="K15" i="1"/>
  <c r="K16" i="1"/>
  <c r="K5" i="1"/>
  <c r="K3" i="1"/>
  <c r="K18" i="1" l="1"/>
  <c r="K46" i="1" s="1"/>
  <c r="I12" i="2"/>
  <c r="I40" i="2" s="1"/>
  <c r="I39" i="2"/>
  <c r="I32" i="2"/>
  <c r="I34" i="2"/>
  <c r="K28" i="1"/>
  <c r="K12" i="1"/>
  <c r="K33" i="1"/>
  <c r="I36" i="1"/>
  <c r="H36" i="1"/>
  <c r="D36" i="1"/>
  <c r="D46" i="1" s="1"/>
  <c r="K39" i="1"/>
  <c r="K25" i="1"/>
  <c r="G46" i="1"/>
  <c r="K37" i="1"/>
  <c r="J46" i="1"/>
  <c r="F46" i="1"/>
  <c r="I22" i="2"/>
  <c r="E31" i="2"/>
  <c r="E39" i="2" s="1"/>
  <c r="E40" i="2" s="1"/>
  <c r="I19" i="2"/>
  <c r="D31" i="2"/>
  <c r="D39" i="2" s="1"/>
  <c r="D40" i="2" s="1"/>
  <c r="I28" i="2"/>
  <c r="G31" i="2"/>
  <c r="G39" i="2" s="1"/>
  <c r="G40" i="2" s="1"/>
  <c r="F31" i="2"/>
  <c r="F39" i="2" s="1"/>
  <c r="F40" i="2" s="1"/>
  <c r="H31" i="2"/>
  <c r="H39" i="2" s="1"/>
  <c r="H40" i="2" s="1"/>
  <c r="I10" i="2"/>
  <c r="C31" i="2"/>
  <c r="C39" i="2" s="1"/>
  <c r="C40" i="2" s="1"/>
  <c r="I31" i="2" l="1"/>
  <c r="I46" i="1"/>
  <c r="K36" i="1"/>
  <c r="K45" i="1" s="1"/>
</calcChain>
</file>

<file path=xl/sharedStrings.xml><?xml version="1.0" encoding="utf-8"?>
<sst xmlns="http://schemas.openxmlformats.org/spreadsheetml/2006/main" count="100" uniqueCount="59">
  <si>
    <t>тыс.руб.</t>
  </si>
  <si>
    <t>учреждение:</t>
  </si>
  <si>
    <t>ДОХОДЫ</t>
  </si>
  <si>
    <t>Итого</t>
  </si>
  <si>
    <t>1.Пришкольный участок</t>
  </si>
  <si>
    <t>в т. ч. ремонт автомоб.,обуви</t>
  </si>
  <si>
    <t>платные образовательные услуги</t>
  </si>
  <si>
    <t>аренда помещений, дискотека</t>
  </si>
  <si>
    <t>родительская плата</t>
  </si>
  <si>
    <t xml:space="preserve">услуги столовой </t>
  </si>
  <si>
    <t>Итого доходы</t>
  </si>
  <si>
    <t>РАСХОДЫ</t>
  </si>
  <si>
    <t>Оплата труда</t>
  </si>
  <si>
    <t>Командировочные расходы</t>
  </si>
  <si>
    <t>Начисления на оплату труда</t>
  </si>
  <si>
    <t>Оплата услуг связи</t>
  </si>
  <si>
    <t>Транспортные услуги(командировки)</t>
  </si>
  <si>
    <t>Коммунальные услуги</t>
  </si>
  <si>
    <t>в т.ч.</t>
  </si>
  <si>
    <t>Оплата электроэнергии</t>
  </si>
  <si>
    <t>Оплата тепловой энергии</t>
  </si>
  <si>
    <t>Услуги по содержанию имущества</t>
  </si>
  <si>
    <t>Текущий ремонт оборудования</t>
  </si>
  <si>
    <t>Текущий ремонт зданий</t>
  </si>
  <si>
    <t>Прочие услуги</t>
  </si>
  <si>
    <t>Прочие расходы</t>
  </si>
  <si>
    <t>налоги,пени реструктуризации</t>
  </si>
  <si>
    <t>прочие</t>
  </si>
  <si>
    <t>Поступление нефинансовых активовов</t>
  </si>
  <si>
    <t>Увеличение стоимости основ. средств</t>
  </si>
  <si>
    <t>приобретение оборудования</t>
  </si>
  <si>
    <t>Увеличение стоимости матер.запасов</t>
  </si>
  <si>
    <t>медикаменты</t>
  </si>
  <si>
    <t>продукты питания</t>
  </si>
  <si>
    <t>ГСМ</t>
  </si>
  <si>
    <t>прочие расх.материалы</t>
  </si>
  <si>
    <t>мягкий инвентарь</t>
  </si>
  <si>
    <t>Итого расходов</t>
  </si>
  <si>
    <t>Остаток на конец отч.периода</t>
  </si>
  <si>
    <t>2.Трансп.усл.,з/ч</t>
  </si>
  <si>
    <t>3.Пришкольные лагеря</t>
  </si>
  <si>
    <t>4.Выручка столовой</t>
  </si>
  <si>
    <t>5.Наценка столовой</t>
  </si>
  <si>
    <t>6.Отходы</t>
  </si>
  <si>
    <t>7.Спонсоры(благот.вз.)</t>
  </si>
  <si>
    <t>8.Прочие</t>
  </si>
  <si>
    <t>1. Родительская плата</t>
  </si>
  <si>
    <t>2. Питание сотрудникам</t>
  </si>
  <si>
    <t>3. Спонсоры (благотворительные взносы)</t>
  </si>
  <si>
    <t>4. Платные образовательные услуги</t>
  </si>
  <si>
    <t>в т. ч. плащади сдаваемые в аренду</t>
  </si>
  <si>
    <t>Прочие</t>
  </si>
  <si>
    <t>Содержание помещений</t>
  </si>
  <si>
    <t>6.Прочие</t>
  </si>
  <si>
    <t>Страховка</t>
  </si>
  <si>
    <t>Хоз. и канц. товары</t>
  </si>
  <si>
    <t>Остаток на 1.01.2023  г.</t>
  </si>
  <si>
    <t>Анализ исполнения сметы доходов и расходов по внебюджетным средствам по ДОУ за 3 кв. 2023 года</t>
  </si>
  <si>
    <t>Анализ исполнения сметы доходов и расходов по внебюджетным средствам по школам за 3 кв.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</si>
</sst>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1" xfId="0" applyFont="1" applyBorder="1"/>
    <xf numFmtId="0" fontId="3" fillId="3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5" xfId="0" applyFont="1" applyBorder="1"/>
    <xf numFmtId="0" fontId="3" fillId="3" borderId="7" xfId="0" applyFont="1" applyFill="1" applyBorder="1"/>
    <xf numFmtId="0" fontId="3" fillId="3" borderId="10" xfId="0" applyFont="1" applyFill="1" applyBorder="1"/>
    <xf numFmtId="0" fontId="3" fillId="0" borderId="13" xfId="0" applyFont="1" applyBorder="1"/>
    <xf numFmtId="0" fontId="3" fillId="3" borderId="13" xfId="0" applyFont="1" applyFill="1" applyBorder="1"/>
    <xf numFmtId="0" fontId="3" fillId="0" borderId="12" xfId="0" applyFont="1" applyBorder="1"/>
    <xf numFmtId="0" fontId="3" fillId="0" borderId="15" xfId="0" applyFont="1" applyBorder="1"/>
    <xf numFmtId="0" fontId="3" fillId="0" borderId="19" xfId="0" applyFont="1" applyBorder="1"/>
    <xf numFmtId="0" fontId="3" fillId="0" borderId="22" xfId="0" applyFont="1" applyBorder="1"/>
    <xf numFmtId="0" fontId="3" fillId="4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3" fillId="3" borderId="3" xfId="0" applyFont="1" applyFill="1" applyBorder="1"/>
    <xf numFmtId="0" fontId="3" fillId="0" borderId="23" xfId="0" applyFont="1" applyBorder="1"/>
    <xf numFmtId="0" fontId="3" fillId="3" borderId="21" xfId="0" applyFont="1" applyFill="1" applyBorder="1"/>
    <xf numFmtId="0" fontId="3" fillId="3" borderId="24" xfId="0" applyFont="1" applyFill="1" applyBorder="1"/>
    <xf numFmtId="0" fontId="3" fillId="0" borderId="16" xfId="0" applyFont="1" applyBorder="1"/>
    <xf numFmtId="0" fontId="2" fillId="3" borderId="21" xfId="0" applyFont="1" applyFill="1" applyBorder="1" applyAlignment="1">
      <alignment horizontal="center"/>
    </xf>
    <xf numFmtId="0" fontId="3" fillId="0" borderId="18" xfId="0" applyFont="1" applyBorder="1"/>
    <xf numFmtId="0" fontId="3" fillId="9" borderId="2" xfId="0" applyFont="1" applyFill="1" applyBorder="1" applyAlignment="1">
      <alignment horizontal="center"/>
    </xf>
    <xf numFmtId="0" fontId="3" fillId="0" borderId="2" xfId="0" applyFont="1" applyBorder="1"/>
    <xf numFmtId="0" fontId="3" fillId="0" borderId="26" xfId="0" applyFont="1" applyBorder="1"/>
    <xf numFmtId="0" fontId="3" fillId="3" borderId="2" xfId="0" applyFont="1" applyFill="1" applyBorder="1"/>
    <xf numFmtId="0" fontId="3" fillId="3" borderId="27" xfId="0" applyFont="1" applyFill="1" applyBorder="1"/>
    <xf numFmtId="0" fontId="3" fillId="3" borderId="28" xfId="0" applyFont="1" applyFill="1" applyBorder="1"/>
    <xf numFmtId="0" fontId="2" fillId="0" borderId="29" xfId="0" applyFont="1" applyBorder="1"/>
    <xf numFmtId="0" fontId="2" fillId="3" borderId="30" xfId="0" applyFont="1" applyFill="1" applyBorder="1"/>
    <xf numFmtId="0" fontId="2" fillId="3" borderId="31" xfId="0" applyFont="1" applyFill="1" applyBorder="1"/>
    <xf numFmtId="0" fontId="2" fillId="3" borderId="32" xfId="0" applyFont="1" applyFill="1" applyBorder="1"/>
    <xf numFmtId="0" fontId="2" fillId="3" borderId="4" xfId="0" applyFont="1" applyFill="1" applyBorder="1"/>
    <xf numFmtId="0" fontId="2" fillId="3" borderId="33" xfId="0" applyFont="1" applyFill="1" applyBorder="1"/>
    <xf numFmtId="0" fontId="3" fillId="11" borderId="13" xfId="0" applyFont="1" applyFill="1" applyBorder="1"/>
    <xf numFmtId="0" fontId="3" fillId="11" borderId="16" xfId="0" applyFont="1" applyFill="1" applyBorder="1"/>
    <xf numFmtId="2" fontId="3" fillId="0" borderId="1" xfId="0" applyNumberFormat="1" applyFont="1" applyBorder="1"/>
    <xf numFmtId="2" fontId="3" fillId="0" borderId="3" xfId="0" applyNumberFormat="1" applyFont="1" applyBorder="1" applyAlignment="1"/>
    <xf numFmtId="2" fontId="2" fillId="3" borderId="30" xfId="0" applyNumberFormat="1" applyFont="1" applyFill="1" applyBorder="1"/>
    <xf numFmtId="2" fontId="3" fillId="3" borderId="3" xfId="0" applyNumberFormat="1" applyFont="1" applyFill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3" fillId="0" borderId="23" xfId="0" applyNumberFormat="1" applyFont="1" applyBorder="1" applyAlignment="1">
      <alignment horizontal="left"/>
    </xf>
    <xf numFmtId="2" fontId="3" fillId="0" borderId="5" xfId="0" applyNumberFormat="1" applyFont="1" applyBorder="1"/>
    <xf numFmtId="2" fontId="2" fillId="3" borderId="31" xfId="0" applyNumberFormat="1" applyFont="1" applyFill="1" applyBorder="1"/>
    <xf numFmtId="2" fontId="2" fillId="3" borderId="21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2" fontId="3" fillId="0" borderId="22" xfId="0" applyNumberFormat="1" applyFont="1" applyBorder="1"/>
    <xf numFmtId="2" fontId="3" fillId="0" borderId="19" xfId="0" applyNumberFormat="1" applyFont="1" applyBorder="1"/>
    <xf numFmtId="2" fontId="2" fillId="3" borderId="32" xfId="0" applyNumberFormat="1" applyFont="1" applyFill="1" applyBorder="1"/>
    <xf numFmtId="2" fontId="3" fillId="0" borderId="3" xfId="0" applyNumberFormat="1" applyFont="1" applyBorder="1"/>
    <xf numFmtId="2" fontId="3" fillId="3" borderId="3" xfId="0" applyNumberFormat="1" applyFont="1" applyFill="1" applyBorder="1"/>
    <xf numFmtId="2" fontId="3" fillId="3" borderId="1" xfId="0" applyNumberFormat="1" applyFont="1" applyFill="1" applyBorder="1"/>
    <xf numFmtId="2" fontId="3" fillId="0" borderId="23" xfId="0" applyNumberFormat="1" applyFont="1" applyBorder="1"/>
    <xf numFmtId="2" fontId="3" fillId="3" borderId="21" xfId="0" applyNumberFormat="1" applyFont="1" applyFill="1" applyBorder="1"/>
    <xf numFmtId="2" fontId="2" fillId="3" borderId="4" xfId="0" applyNumberFormat="1" applyFont="1" applyFill="1" applyBorder="1"/>
    <xf numFmtId="2" fontId="3" fillId="3" borderId="24" xfId="0" applyNumberFormat="1" applyFont="1" applyFill="1" applyBorder="1"/>
    <xf numFmtId="2" fontId="3" fillId="3" borderId="7" xfId="0" applyNumberFormat="1" applyFont="1" applyFill="1" applyBorder="1"/>
    <xf numFmtId="2" fontId="2" fillId="3" borderId="33" xfId="0" applyNumberFormat="1" applyFont="1" applyFill="1" applyBorder="1"/>
    <xf numFmtId="2" fontId="2" fillId="0" borderId="29" xfId="0" applyNumberFormat="1" applyFont="1" applyBorder="1"/>
    <xf numFmtId="0" fontId="0" fillId="0" borderId="0" xfId="0" applyFont="1"/>
    <xf numFmtId="0" fontId="3" fillId="11" borderId="13" xfId="0" applyFont="1" applyFill="1" applyBorder="1" applyAlignment="1">
      <alignment wrapText="1"/>
    </xf>
    <xf numFmtId="2" fontId="4" fillId="0" borderId="18" xfId="0" applyNumberFormat="1" applyFont="1" applyBorder="1"/>
    <xf numFmtId="0" fontId="4" fillId="9" borderId="2" xfId="0" applyFont="1" applyFill="1" applyBorder="1" applyAlignment="1">
      <alignment horizontal="center"/>
    </xf>
    <xf numFmtId="2" fontId="4" fillId="0" borderId="2" xfId="0" applyNumberFormat="1" applyFont="1" applyBorder="1"/>
    <xf numFmtId="2" fontId="4" fillId="3" borderId="3" xfId="0" applyNumberFormat="1" applyFont="1" applyFill="1" applyBorder="1" applyAlignment="1">
      <alignment horizontal="left"/>
    </xf>
    <xf numFmtId="2" fontId="4" fillId="0" borderId="26" xfId="0" applyNumberFormat="1" applyFont="1" applyBorder="1"/>
    <xf numFmtId="2" fontId="5" fillId="3" borderId="27" xfId="0" applyNumberFormat="1" applyFont="1" applyFill="1" applyBorder="1" applyAlignment="1">
      <alignment horizontal="center"/>
    </xf>
    <xf numFmtId="2" fontId="4" fillId="3" borderId="2" xfId="0" applyNumberFormat="1" applyFont="1" applyFill="1" applyBorder="1"/>
    <xf numFmtId="2" fontId="4" fillId="3" borderId="21" xfId="0" applyNumberFormat="1" applyFont="1" applyFill="1" applyBorder="1"/>
    <xf numFmtId="2" fontId="4" fillId="3" borderId="28" xfId="0" applyNumberFormat="1" applyFont="1" applyFill="1" applyBorder="1"/>
    <xf numFmtId="0" fontId="6" fillId="0" borderId="0" xfId="0" applyFont="1"/>
    <xf numFmtId="0" fontId="3" fillId="9" borderId="14" xfId="0" applyFont="1" applyFill="1" applyBorder="1" applyAlignment="1">
      <alignment horizontal="left"/>
    </xf>
    <xf numFmtId="0" fontId="3" fillId="9" borderId="25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25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0" fontId="3" fillId="5" borderId="25" xfId="0" applyFont="1" applyFill="1" applyBorder="1" applyAlignment="1">
      <alignment horizontal="left"/>
    </xf>
    <xf numFmtId="0" fontId="3" fillId="6" borderId="14" xfId="0" applyFont="1" applyFill="1" applyBorder="1" applyAlignment="1">
      <alignment horizontal="left"/>
    </xf>
    <xf numFmtId="0" fontId="3" fillId="6" borderId="25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7" borderId="14" xfId="0" applyFont="1" applyFill="1" applyBorder="1" applyAlignment="1">
      <alignment horizontal="left"/>
    </xf>
    <xf numFmtId="0" fontId="3" fillId="7" borderId="25" xfId="0" applyFont="1" applyFill="1" applyBorder="1" applyAlignment="1">
      <alignment horizontal="left"/>
    </xf>
    <xf numFmtId="0" fontId="3" fillId="8" borderId="14" xfId="0" applyFont="1" applyFill="1" applyBorder="1" applyAlignment="1">
      <alignment horizontal="left"/>
    </xf>
    <xf numFmtId="0" fontId="3" fillId="8" borderId="25" xfId="0" applyFont="1" applyFill="1" applyBorder="1" applyAlignment="1">
      <alignment horizontal="left"/>
    </xf>
    <xf numFmtId="0" fontId="3" fillId="10" borderId="14" xfId="0" applyFont="1" applyFill="1" applyBorder="1" applyAlignment="1">
      <alignment horizontal="left"/>
    </xf>
    <xf numFmtId="0" fontId="3" fillId="10" borderId="25" xfId="0" applyFont="1" applyFill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pane xSplit="2" ySplit="12" topLeftCell="C28" activePane="bottomRight" state="frozen"/>
      <selection pane="topRight" activeCell="C1" sqref="C1"/>
      <selection pane="bottomLeft" activeCell="A13" sqref="A13"/>
      <selection pane="bottomRight" activeCell="K46" sqref="K46"/>
    </sheetView>
  </sheetViews>
  <sheetFormatPr defaultColWidth="9.140625" defaultRowHeight="15" x14ac:dyDescent="0.25"/>
  <cols>
    <col min="1" max="1" width="4.28515625" style="68" customWidth="1"/>
    <col min="2" max="2" width="31.28515625" style="68" customWidth="1"/>
    <col min="3" max="4" width="7.7109375" style="68" customWidth="1"/>
    <col min="5" max="5" width="8" style="68" customWidth="1"/>
    <col min="6" max="6" width="7.5703125" style="68" customWidth="1"/>
    <col min="7" max="7" width="6.85546875" style="68" customWidth="1"/>
    <col min="8" max="8" width="7.28515625" style="68" customWidth="1"/>
    <col min="9" max="9" width="7.5703125" style="68" customWidth="1"/>
    <col min="10" max="10" width="7.42578125" style="79" customWidth="1"/>
    <col min="11" max="16384" width="9.140625" style="68"/>
  </cols>
  <sheetData>
    <row r="1" spans="1:11" ht="36" customHeight="1" thickBot="1" x14ac:dyDescent="0.3">
      <c r="A1" s="82" t="s">
        <v>58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5.75" thickBot="1" x14ac:dyDescent="0.3">
      <c r="A2" s="85" t="s">
        <v>0</v>
      </c>
      <c r="B2" s="86"/>
      <c r="C2" s="87" t="s">
        <v>1</v>
      </c>
      <c r="D2" s="88"/>
      <c r="E2" s="88"/>
      <c r="F2" s="88"/>
      <c r="G2" s="88"/>
      <c r="H2" s="88"/>
      <c r="I2" s="88"/>
      <c r="J2" s="88"/>
      <c r="K2" s="89"/>
    </row>
    <row r="3" spans="1:11" x14ac:dyDescent="0.25">
      <c r="A3" s="90" t="s">
        <v>56</v>
      </c>
      <c r="B3" s="91"/>
      <c r="C3" s="55"/>
      <c r="D3" s="56"/>
      <c r="E3" s="56">
        <v>0</v>
      </c>
      <c r="F3" s="56"/>
      <c r="G3" s="56"/>
      <c r="H3" s="56"/>
      <c r="I3" s="56">
        <v>12.66</v>
      </c>
      <c r="J3" s="70">
        <v>27.27</v>
      </c>
      <c r="K3" s="67">
        <f>SUM(C3:J3)</f>
        <v>39.93</v>
      </c>
    </row>
    <row r="4" spans="1:11" x14ac:dyDescent="0.25">
      <c r="A4" s="83" t="s">
        <v>2</v>
      </c>
      <c r="B4" s="84"/>
      <c r="C4" s="19">
        <v>1</v>
      </c>
      <c r="D4" s="3">
        <v>2</v>
      </c>
      <c r="E4" s="4">
        <v>3</v>
      </c>
      <c r="F4" s="5">
        <v>4</v>
      </c>
      <c r="G4" s="6">
        <v>5</v>
      </c>
      <c r="H4" s="7">
        <v>6</v>
      </c>
      <c r="I4" s="8">
        <v>7</v>
      </c>
      <c r="J4" s="71">
        <v>8</v>
      </c>
      <c r="K4" s="37" t="s">
        <v>3</v>
      </c>
    </row>
    <row r="5" spans="1:11" x14ac:dyDescent="0.25">
      <c r="A5" s="98" t="s">
        <v>4</v>
      </c>
      <c r="B5" s="99"/>
      <c r="C5" s="45"/>
      <c r="D5" s="44"/>
      <c r="E5" s="44"/>
      <c r="F5" s="44"/>
      <c r="G5" s="44"/>
      <c r="H5" s="44"/>
      <c r="I5" s="44"/>
      <c r="J5" s="72"/>
      <c r="K5" s="46">
        <f>SUM(C5:J5)</f>
        <v>0</v>
      </c>
    </row>
    <row r="6" spans="1:11" x14ac:dyDescent="0.25">
      <c r="A6" s="100" t="s">
        <v>39</v>
      </c>
      <c r="B6" s="101"/>
      <c r="C6" s="45"/>
      <c r="D6" s="44"/>
      <c r="E6" s="44"/>
      <c r="F6" s="44"/>
      <c r="G6" s="44"/>
      <c r="H6" s="44"/>
      <c r="I6" s="44"/>
      <c r="J6" s="72"/>
      <c r="K6" s="46">
        <f t="shared" ref="K6:K16" si="0">SUM(C6:J6)</f>
        <v>0</v>
      </c>
    </row>
    <row r="7" spans="1:11" x14ac:dyDescent="0.25">
      <c r="A7" s="102" t="s">
        <v>40</v>
      </c>
      <c r="B7" s="103"/>
      <c r="C7" s="45"/>
      <c r="D7" s="44"/>
      <c r="E7" s="44">
        <v>120</v>
      </c>
      <c r="F7" s="44"/>
      <c r="G7" s="44"/>
      <c r="H7" s="44"/>
      <c r="I7" s="44"/>
      <c r="J7" s="72"/>
      <c r="K7" s="46">
        <f t="shared" si="0"/>
        <v>120</v>
      </c>
    </row>
    <row r="8" spans="1:11" x14ac:dyDescent="0.25">
      <c r="A8" s="104" t="s">
        <v>41</v>
      </c>
      <c r="B8" s="105"/>
      <c r="C8" s="45"/>
      <c r="D8" s="44"/>
      <c r="E8" s="44"/>
      <c r="F8" s="44"/>
      <c r="G8" s="44"/>
      <c r="H8" s="44"/>
      <c r="I8" s="44"/>
      <c r="J8" s="72"/>
      <c r="K8" s="46">
        <f t="shared" si="0"/>
        <v>0</v>
      </c>
    </row>
    <row r="9" spans="1:11" x14ac:dyDescent="0.25">
      <c r="A9" s="106" t="s">
        <v>42</v>
      </c>
      <c r="B9" s="107"/>
      <c r="C9" s="45"/>
      <c r="D9" s="44"/>
      <c r="E9" s="44"/>
      <c r="F9" s="44"/>
      <c r="G9" s="44"/>
      <c r="H9" s="44"/>
      <c r="I9" s="44"/>
      <c r="J9" s="72"/>
      <c r="K9" s="46">
        <f t="shared" si="0"/>
        <v>0</v>
      </c>
    </row>
    <row r="10" spans="1:11" x14ac:dyDescent="0.25">
      <c r="A10" s="108" t="s">
        <v>43</v>
      </c>
      <c r="B10" s="109"/>
      <c r="C10" s="45"/>
      <c r="D10" s="44"/>
      <c r="E10" s="44"/>
      <c r="F10" s="44"/>
      <c r="G10" s="44"/>
      <c r="H10" s="44"/>
      <c r="I10" s="44"/>
      <c r="J10" s="72"/>
      <c r="K10" s="46">
        <f t="shared" si="0"/>
        <v>0</v>
      </c>
    </row>
    <row r="11" spans="1:11" x14ac:dyDescent="0.25">
      <c r="A11" s="110" t="s">
        <v>44</v>
      </c>
      <c r="B11" s="111"/>
      <c r="C11" s="45"/>
      <c r="D11" s="44"/>
      <c r="E11" s="44"/>
      <c r="F11" s="44"/>
      <c r="G11" s="44"/>
      <c r="H11" s="44"/>
      <c r="I11" s="44">
        <v>94.7</v>
      </c>
      <c r="J11" s="72"/>
      <c r="K11" s="46">
        <f t="shared" si="0"/>
        <v>94.7</v>
      </c>
    </row>
    <row r="12" spans="1:11" x14ac:dyDescent="0.25">
      <c r="A12" s="80" t="s">
        <v>45</v>
      </c>
      <c r="B12" s="81"/>
      <c r="C12" s="47">
        <f>SUM(C13:C17)</f>
        <v>0</v>
      </c>
      <c r="D12" s="47">
        <f t="shared" ref="D12:I12" si="1">SUM(D13:D17)</f>
        <v>0</v>
      </c>
      <c r="E12" s="47">
        <f t="shared" si="1"/>
        <v>0</v>
      </c>
      <c r="F12" s="47">
        <f t="shared" si="1"/>
        <v>0</v>
      </c>
      <c r="G12" s="47">
        <f t="shared" si="1"/>
        <v>0</v>
      </c>
      <c r="H12" s="47">
        <f t="shared" si="1"/>
        <v>0</v>
      </c>
      <c r="I12" s="47">
        <f t="shared" si="1"/>
        <v>0</v>
      </c>
      <c r="J12" s="73">
        <f>J13+J14+J15+J16+J17</f>
        <v>31</v>
      </c>
      <c r="K12" s="46">
        <f>SUM(C12:J12)</f>
        <v>31</v>
      </c>
    </row>
    <row r="13" spans="1:11" x14ac:dyDescent="0.25">
      <c r="A13" s="112" t="s">
        <v>5</v>
      </c>
      <c r="B13" s="113"/>
      <c r="C13" s="48"/>
      <c r="D13" s="44"/>
      <c r="E13" s="44"/>
      <c r="F13" s="44"/>
      <c r="G13" s="44"/>
      <c r="H13" s="44"/>
      <c r="I13" s="44"/>
      <c r="J13" s="72"/>
      <c r="K13" s="46">
        <f t="shared" si="0"/>
        <v>0</v>
      </c>
    </row>
    <row r="14" spans="1:11" x14ac:dyDescent="0.25">
      <c r="A14" s="112" t="s">
        <v>6</v>
      </c>
      <c r="B14" s="113"/>
      <c r="C14" s="48"/>
      <c r="D14" s="44"/>
      <c r="E14" s="44"/>
      <c r="F14" s="44"/>
      <c r="G14" s="44"/>
      <c r="H14" s="44"/>
      <c r="I14" s="44"/>
      <c r="J14" s="72">
        <v>31</v>
      </c>
      <c r="K14" s="46">
        <f t="shared" si="0"/>
        <v>31</v>
      </c>
    </row>
    <row r="15" spans="1:11" x14ac:dyDescent="0.25">
      <c r="A15" s="112" t="s">
        <v>7</v>
      </c>
      <c r="B15" s="113"/>
      <c r="C15" s="48"/>
      <c r="D15" s="44"/>
      <c r="E15" s="44"/>
      <c r="F15" s="44"/>
      <c r="G15" s="44"/>
      <c r="H15" s="44"/>
      <c r="I15" s="44"/>
      <c r="J15" s="72"/>
      <c r="K15" s="46">
        <f t="shared" si="0"/>
        <v>0</v>
      </c>
    </row>
    <row r="16" spans="1:11" x14ac:dyDescent="0.25">
      <c r="A16" s="112" t="s">
        <v>8</v>
      </c>
      <c r="B16" s="113"/>
      <c r="C16" s="48"/>
      <c r="D16" s="44"/>
      <c r="E16" s="44"/>
      <c r="F16" s="44"/>
      <c r="G16" s="44"/>
      <c r="H16" s="44"/>
      <c r="I16" s="44"/>
      <c r="J16" s="72"/>
      <c r="K16" s="46">
        <f t="shared" si="0"/>
        <v>0</v>
      </c>
    </row>
    <row r="17" spans="1:11" ht="15.75" thickBot="1" x14ac:dyDescent="0.3">
      <c r="A17" s="114" t="s">
        <v>9</v>
      </c>
      <c r="B17" s="115"/>
      <c r="C17" s="49"/>
      <c r="D17" s="50"/>
      <c r="E17" s="50"/>
      <c r="F17" s="50"/>
      <c r="G17" s="50"/>
      <c r="H17" s="50"/>
      <c r="I17" s="50"/>
      <c r="J17" s="74"/>
      <c r="K17" s="51">
        <f>SUM(C17:J17)</f>
        <v>0</v>
      </c>
    </row>
    <row r="18" spans="1:11" ht="15.75" thickBot="1" x14ac:dyDescent="0.3">
      <c r="A18" s="94" t="s">
        <v>10</v>
      </c>
      <c r="B18" s="95"/>
      <c r="C18" s="52">
        <f>C12</f>
        <v>0</v>
      </c>
      <c r="D18" s="53">
        <f t="shared" ref="D18:J18" si="2">D5+D6+D7+D8+D9+D10+D11+D12</f>
        <v>0</v>
      </c>
      <c r="E18" s="53">
        <f t="shared" si="2"/>
        <v>120</v>
      </c>
      <c r="F18" s="53">
        <f t="shared" si="2"/>
        <v>0</v>
      </c>
      <c r="G18" s="53">
        <f t="shared" si="2"/>
        <v>0</v>
      </c>
      <c r="H18" s="53">
        <f t="shared" si="2"/>
        <v>0</v>
      </c>
      <c r="I18" s="53">
        <f t="shared" si="2"/>
        <v>94.7</v>
      </c>
      <c r="J18" s="75">
        <f t="shared" si="2"/>
        <v>31</v>
      </c>
      <c r="K18" s="54">
        <f>K5+K6+K7+K8+K9+K10+K11+K12</f>
        <v>245.7</v>
      </c>
    </row>
    <row r="19" spans="1:11" x14ac:dyDescent="0.25">
      <c r="A19" s="92" t="s">
        <v>11</v>
      </c>
      <c r="B19" s="93"/>
      <c r="C19" s="55"/>
      <c r="D19" s="56"/>
      <c r="E19" s="56"/>
      <c r="F19" s="56"/>
      <c r="G19" s="56"/>
      <c r="H19" s="56"/>
      <c r="I19" s="56"/>
      <c r="J19" s="70"/>
      <c r="K19" s="57"/>
    </row>
    <row r="20" spans="1:11" x14ac:dyDescent="0.25">
      <c r="A20" s="15">
        <v>211</v>
      </c>
      <c r="B20" s="13" t="s">
        <v>12</v>
      </c>
      <c r="C20" s="58"/>
      <c r="D20" s="44"/>
      <c r="E20" s="44"/>
      <c r="F20" s="44"/>
      <c r="G20" s="44"/>
      <c r="H20" s="44"/>
      <c r="I20" s="44"/>
      <c r="J20" s="72">
        <v>36.9</v>
      </c>
      <c r="K20" s="46">
        <f>SUM(C20:J20)</f>
        <v>36.9</v>
      </c>
    </row>
    <row r="21" spans="1:11" x14ac:dyDescent="0.25">
      <c r="A21" s="15">
        <v>212</v>
      </c>
      <c r="B21" s="13" t="s">
        <v>13</v>
      </c>
      <c r="C21" s="58"/>
      <c r="D21" s="44"/>
      <c r="E21" s="44"/>
      <c r="F21" s="44"/>
      <c r="G21" s="44"/>
      <c r="H21" s="44"/>
      <c r="I21" s="44"/>
      <c r="J21" s="72"/>
      <c r="K21" s="46">
        <f t="shared" ref="K21:K44" si="3">SUM(C21:J21)</f>
        <v>0</v>
      </c>
    </row>
    <row r="22" spans="1:11" x14ac:dyDescent="0.25">
      <c r="A22" s="15">
        <v>213</v>
      </c>
      <c r="B22" s="13" t="s">
        <v>14</v>
      </c>
      <c r="C22" s="58"/>
      <c r="D22" s="44"/>
      <c r="E22" s="44"/>
      <c r="F22" s="44"/>
      <c r="G22" s="44"/>
      <c r="H22" s="44"/>
      <c r="I22" s="44"/>
      <c r="J22" s="72">
        <v>8.6</v>
      </c>
      <c r="K22" s="46">
        <f t="shared" si="3"/>
        <v>8.6</v>
      </c>
    </row>
    <row r="23" spans="1:11" x14ac:dyDescent="0.25">
      <c r="A23" s="15">
        <v>221</v>
      </c>
      <c r="B23" s="13" t="s">
        <v>15</v>
      </c>
      <c r="C23" s="58"/>
      <c r="D23" s="44"/>
      <c r="E23" s="44"/>
      <c r="F23" s="44"/>
      <c r="G23" s="44"/>
      <c r="H23" s="44"/>
      <c r="I23" s="44"/>
      <c r="J23" s="72"/>
      <c r="K23" s="46">
        <f t="shared" si="3"/>
        <v>0</v>
      </c>
    </row>
    <row r="24" spans="1:11" x14ac:dyDescent="0.25">
      <c r="A24" s="15">
        <v>222</v>
      </c>
      <c r="B24" s="13" t="s">
        <v>16</v>
      </c>
      <c r="C24" s="58"/>
      <c r="D24" s="44"/>
      <c r="E24" s="44"/>
      <c r="F24" s="44"/>
      <c r="G24" s="44"/>
      <c r="H24" s="44"/>
      <c r="I24" s="44">
        <v>1.3</v>
      </c>
      <c r="J24" s="72"/>
      <c r="K24" s="46">
        <f t="shared" si="3"/>
        <v>1.3</v>
      </c>
    </row>
    <row r="25" spans="1:11" x14ac:dyDescent="0.25">
      <c r="A25" s="15">
        <v>223</v>
      </c>
      <c r="B25" s="14" t="s">
        <v>17</v>
      </c>
      <c r="C25" s="59">
        <f>C26+C27</f>
        <v>0</v>
      </c>
      <c r="D25" s="60">
        <f t="shared" ref="D25:K25" si="4">D26+D27</f>
        <v>0</v>
      </c>
      <c r="E25" s="60">
        <f t="shared" si="4"/>
        <v>0</v>
      </c>
      <c r="F25" s="60">
        <f t="shared" si="4"/>
        <v>0</v>
      </c>
      <c r="G25" s="60">
        <f t="shared" si="4"/>
        <v>0</v>
      </c>
      <c r="H25" s="60">
        <f t="shared" si="4"/>
        <v>0</v>
      </c>
      <c r="I25" s="60">
        <f>I26+I27</f>
        <v>0</v>
      </c>
      <c r="J25" s="76">
        <f t="shared" si="4"/>
        <v>0</v>
      </c>
      <c r="K25" s="46">
        <f t="shared" si="4"/>
        <v>0</v>
      </c>
    </row>
    <row r="26" spans="1:11" x14ac:dyDescent="0.25">
      <c r="A26" s="15" t="s">
        <v>18</v>
      </c>
      <c r="B26" s="13" t="s">
        <v>19</v>
      </c>
      <c r="C26" s="58"/>
      <c r="D26" s="44"/>
      <c r="E26" s="44"/>
      <c r="F26" s="44"/>
      <c r="G26" s="44"/>
      <c r="H26" s="44"/>
      <c r="I26" s="44"/>
      <c r="J26" s="72"/>
      <c r="K26" s="46">
        <f t="shared" si="3"/>
        <v>0</v>
      </c>
    </row>
    <row r="27" spans="1:11" x14ac:dyDescent="0.25">
      <c r="A27" s="15"/>
      <c r="B27" s="13" t="s">
        <v>20</v>
      </c>
      <c r="C27" s="58"/>
      <c r="D27" s="44"/>
      <c r="E27" s="44"/>
      <c r="F27" s="44"/>
      <c r="G27" s="44"/>
      <c r="H27" s="44"/>
      <c r="I27" s="44"/>
      <c r="J27" s="72"/>
      <c r="K27" s="46">
        <f t="shared" si="3"/>
        <v>0</v>
      </c>
    </row>
    <row r="28" spans="1:11" x14ac:dyDescent="0.25">
      <c r="A28" s="15">
        <v>225</v>
      </c>
      <c r="B28" s="14" t="s">
        <v>21</v>
      </c>
      <c r="C28" s="59">
        <f>C29+C30</f>
        <v>0</v>
      </c>
      <c r="D28" s="60">
        <f>D29+D30</f>
        <v>0</v>
      </c>
      <c r="E28" s="60">
        <f t="shared" ref="E28:J28" si="5">E29+E30</f>
        <v>0</v>
      </c>
      <c r="F28" s="60">
        <f>F29+F30</f>
        <v>0</v>
      </c>
      <c r="G28" s="60">
        <f t="shared" si="5"/>
        <v>0</v>
      </c>
      <c r="H28" s="60">
        <f t="shared" si="5"/>
        <v>0</v>
      </c>
      <c r="I28" s="60">
        <f t="shared" si="5"/>
        <v>0</v>
      </c>
      <c r="J28" s="76">
        <f t="shared" si="5"/>
        <v>1.9</v>
      </c>
      <c r="K28" s="46">
        <f>K29+K30</f>
        <v>1.9</v>
      </c>
    </row>
    <row r="29" spans="1:11" x14ac:dyDescent="0.25">
      <c r="A29" s="15" t="s">
        <v>18</v>
      </c>
      <c r="B29" s="13" t="s">
        <v>22</v>
      </c>
      <c r="C29" s="58"/>
      <c r="D29" s="44"/>
      <c r="E29" s="44"/>
      <c r="F29" s="44"/>
      <c r="G29" s="44"/>
      <c r="H29" s="44"/>
      <c r="I29" s="44"/>
      <c r="J29" s="72"/>
      <c r="K29" s="46">
        <f t="shared" si="3"/>
        <v>0</v>
      </c>
    </row>
    <row r="30" spans="1:11" x14ac:dyDescent="0.25">
      <c r="A30" s="15"/>
      <c r="B30" s="13" t="s">
        <v>23</v>
      </c>
      <c r="C30" s="58"/>
      <c r="D30" s="44"/>
      <c r="E30" s="44"/>
      <c r="F30" s="44"/>
      <c r="G30" s="44"/>
      <c r="H30" s="44"/>
      <c r="I30" s="44"/>
      <c r="J30" s="72">
        <v>1.9</v>
      </c>
      <c r="K30" s="46">
        <f t="shared" si="3"/>
        <v>1.9</v>
      </c>
    </row>
    <row r="31" spans="1:11" x14ac:dyDescent="0.25">
      <c r="A31" s="15">
        <v>226</v>
      </c>
      <c r="B31" s="13" t="s">
        <v>24</v>
      </c>
      <c r="C31" s="58"/>
      <c r="D31" s="44"/>
      <c r="E31" s="44"/>
      <c r="F31" s="44"/>
      <c r="G31" s="44"/>
      <c r="H31" s="44"/>
      <c r="I31" s="44">
        <v>37.4</v>
      </c>
      <c r="J31" s="72">
        <v>0</v>
      </c>
      <c r="K31" s="46">
        <f t="shared" si="3"/>
        <v>37.4</v>
      </c>
    </row>
    <row r="32" spans="1:11" x14ac:dyDescent="0.25">
      <c r="A32" s="15">
        <v>227</v>
      </c>
      <c r="B32" s="13" t="s">
        <v>54</v>
      </c>
      <c r="C32" s="58"/>
      <c r="D32" s="44"/>
      <c r="E32" s="44"/>
      <c r="F32" s="44"/>
      <c r="G32" s="44"/>
      <c r="H32" s="44"/>
      <c r="I32" s="44"/>
      <c r="J32" s="72"/>
      <c r="K32" s="46">
        <f t="shared" si="3"/>
        <v>0</v>
      </c>
    </row>
    <row r="33" spans="1:11" x14ac:dyDescent="0.25">
      <c r="A33" s="15">
        <v>290</v>
      </c>
      <c r="B33" s="14" t="s">
        <v>25</v>
      </c>
      <c r="C33" s="59">
        <f>C34+C35</f>
        <v>0</v>
      </c>
      <c r="D33" s="60">
        <f>D34+D35</f>
        <v>0</v>
      </c>
      <c r="E33" s="60">
        <f t="shared" ref="E33:K33" si="6">E34+E35</f>
        <v>0</v>
      </c>
      <c r="F33" s="60">
        <f t="shared" si="6"/>
        <v>0</v>
      </c>
      <c r="G33" s="60">
        <f t="shared" si="6"/>
        <v>0</v>
      </c>
      <c r="H33" s="60">
        <f t="shared" si="6"/>
        <v>0</v>
      </c>
      <c r="I33" s="60">
        <f t="shared" si="6"/>
        <v>0</v>
      </c>
      <c r="J33" s="76">
        <f t="shared" si="6"/>
        <v>0</v>
      </c>
      <c r="K33" s="46">
        <f t="shared" si="6"/>
        <v>0</v>
      </c>
    </row>
    <row r="34" spans="1:11" x14ac:dyDescent="0.25">
      <c r="A34" s="15" t="s">
        <v>18</v>
      </c>
      <c r="B34" s="13" t="s">
        <v>26</v>
      </c>
      <c r="C34" s="58"/>
      <c r="D34" s="44"/>
      <c r="E34" s="44"/>
      <c r="F34" s="44"/>
      <c r="G34" s="44"/>
      <c r="H34" s="44"/>
      <c r="I34" s="44"/>
      <c r="J34" s="72"/>
      <c r="K34" s="46">
        <f t="shared" si="3"/>
        <v>0</v>
      </c>
    </row>
    <row r="35" spans="1:11" x14ac:dyDescent="0.25">
      <c r="A35" s="15"/>
      <c r="B35" s="13" t="s">
        <v>27</v>
      </c>
      <c r="C35" s="58"/>
      <c r="D35" s="44"/>
      <c r="E35" s="44"/>
      <c r="F35" s="44"/>
      <c r="G35" s="44"/>
      <c r="H35" s="44"/>
      <c r="I35" s="44"/>
      <c r="J35" s="72"/>
      <c r="K35" s="46">
        <f t="shared" si="3"/>
        <v>0</v>
      </c>
    </row>
    <row r="36" spans="1:11" x14ac:dyDescent="0.25">
      <c r="A36" s="15">
        <v>300</v>
      </c>
      <c r="B36" s="14" t="s">
        <v>28</v>
      </c>
      <c r="C36" s="59">
        <f>C37+C39</f>
        <v>0</v>
      </c>
      <c r="D36" s="60">
        <f t="shared" ref="D36:K36" si="7">D37+D39</f>
        <v>0</v>
      </c>
      <c r="E36" s="60">
        <f>E37+E39</f>
        <v>120</v>
      </c>
      <c r="F36" s="60">
        <f>F37+F39</f>
        <v>0</v>
      </c>
      <c r="G36" s="60">
        <f>G37+G39</f>
        <v>0</v>
      </c>
      <c r="H36" s="60">
        <f t="shared" si="7"/>
        <v>0</v>
      </c>
      <c r="I36" s="60">
        <f t="shared" si="7"/>
        <v>21.1</v>
      </c>
      <c r="J36" s="76">
        <f>J37+J39</f>
        <v>0</v>
      </c>
      <c r="K36" s="46">
        <f t="shared" si="7"/>
        <v>141.10000000000002</v>
      </c>
    </row>
    <row r="37" spans="1:11" x14ac:dyDescent="0.25">
      <c r="A37" s="15">
        <v>310</v>
      </c>
      <c r="B37" s="13" t="s">
        <v>29</v>
      </c>
      <c r="C37" s="58"/>
      <c r="D37" s="44"/>
      <c r="E37" s="44"/>
      <c r="F37" s="44"/>
      <c r="G37" s="44"/>
      <c r="H37" s="44"/>
      <c r="I37" s="44"/>
      <c r="J37" s="72"/>
      <c r="K37" s="46">
        <f t="shared" si="3"/>
        <v>0</v>
      </c>
    </row>
    <row r="38" spans="1:11" x14ac:dyDescent="0.25">
      <c r="A38" s="15" t="s">
        <v>18</v>
      </c>
      <c r="B38" s="13" t="s">
        <v>30</v>
      </c>
      <c r="C38" s="58"/>
      <c r="D38" s="44"/>
      <c r="E38" s="44"/>
      <c r="F38" s="44"/>
      <c r="G38" s="44"/>
      <c r="H38" s="44"/>
      <c r="I38" s="44"/>
      <c r="J38" s="72"/>
      <c r="K38" s="46">
        <f t="shared" si="3"/>
        <v>0</v>
      </c>
    </row>
    <row r="39" spans="1:11" x14ac:dyDescent="0.25">
      <c r="A39" s="15">
        <v>340</v>
      </c>
      <c r="B39" s="14" t="s">
        <v>31</v>
      </c>
      <c r="C39" s="59">
        <f>C40+C41+C42+C43+C44</f>
        <v>0</v>
      </c>
      <c r="D39" s="60">
        <f t="shared" ref="D39:K39" si="8">D40+D41+D42+D43+D44</f>
        <v>0</v>
      </c>
      <c r="E39" s="60">
        <f>E40+E41+E42+E43+E44</f>
        <v>120</v>
      </c>
      <c r="F39" s="60">
        <f>F40+F41+F42+F43+F44</f>
        <v>0</v>
      </c>
      <c r="G39" s="60">
        <f>G40+G41+G42+G43+G44</f>
        <v>0</v>
      </c>
      <c r="H39" s="60">
        <f t="shared" si="8"/>
        <v>0</v>
      </c>
      <c r="I39" s="60">
        <f t="shared" si="8"/>
        <v>21.1</v>
      </c>
      <c r="J39" s="76">
        <f t="shared" si="8"/>
        <v>0</v>
      </c>
      <c r="K39" s="46">
        <f t="shared" si="8"/>
        <v>141.10000000000002</v>
      </c>
    </row>
    <row r="40" spans="1:11" x14ac:dyDescent="0.25">
      <c r="A40" s="15" t="s">
        <v>18</v>
      </c>
      <c r="B40" s="13" t="s">
        <v>32</v>
      </c>
      <c r="C40" s="58"/>
      <c r="D40" s="44"/>
      <c r="E40" s="44"/>
      <c r="F40" s="44"/>
      <c r="G40" s="44"/>
      <c r="H40" s="44"/>
      <c r="I40" s="44"/>
      <c r="J40" s="72"/>
      <c r="K40" s="46">
        <f t="shared" si="3"/>
        <v>0</v>
      </c>
    </row>
    <row r="41" spans="1:11" x14ac:dyDescent="0.25">
      <c r="A41" s="15"/>
      <c r="B41" s="13" t="s">
        <v>33</v>
      </c>
      <c r="C41" s="58"/>
      <c r="D41" s="44"/>
      <c r="E41" s="44">
        <v>37.799999999999997</v>
      </c>
      <c r="F41" s="44"/>
      <c r="G41" s="44"/>
      <c r="H41" s="44"/>
      <c r="I41" s="44"/>
      <c r="J41" s="72"/>
      <c r="K41" s="46">
        <f t="shared" si="3"/>
        <v>37.799999999999997</v>
      </c>
    </row>
    <row r="42" spans="1:11" x14ac:dyDescent="0.25">
      <c r="A42" s="15"/>
      <c r="B42" s="13" t="s">
        <v>34</v>
      </c>
      <c r="C42" s="58"/>
      <c r="D42" s="44"/>
      <c r="E42" s="44"/>
      <c r="F42" s="44"/>
      <c r="G42" s="44"/>
      <c r="H42" s="44"/>
      <c r="I42" s="44"/>
      <c r="J42" s="72"/>
      <c r="K42" s="46">
        <f t="shared" si="3"/>
        <v>0</v>
      </c>
    </row>
    <row r="43" spans="1:11" x14ac:dyDescent="0.25">
      <c r="A43" s="15"/>
      <c r="B43" s="13" t="s">
        <v>35</v>
      </c>
      <c r="C43" s="58"/>
      <c r="D43" s="44"/>
      <c r="E43" s="44">
        <v>82.2</v>
      </c>
      <c r="F43" s="44"/>
      <c r="G43" s="44"/>
      <c r="H43" s="44"/>
      <c r="I43" s="44">
        <v>21.1</v>
      </c>
      <c r="J43" s="72"/>
      <c r="K43" s="46">
        <f t="shared" si="3"/>
        <v>103.30000000000001</v>
      </c>
    </row>
    <row r="44" spans="1:11" ht="15.75" thickBot="1" x14ac:dyDescent="0.3">
      <c r="A44" s="16"/>
      <c r="B44" s="27" t="s">
        <v>36</v>
      </c>
      <c r="C44" s="61"/>
      <c r="D44" s="50"/>
      <c r="E44" s="50"/>
      <c r="F44" s="50"/>
      <c r="G44" s="50"/>
      <c r="H44" s="50"/>
      <c r="I44" s="50"/>
      <c r="J44" s="74"/>
      <c r="K44" s="51">
        <f t="shared" si="3"/>
        <v>0</v>
      </c>
    </row>
    <row r="45" spans="1:11" ht="15.75" thickBot="1" x14ac:dyDescent="0.3">
      <c r="A45" s="94" t="s">
        <v>37</v>
      </c>
      <c r="B45" s="95"/>
      <c r="C45" s="62">
        <f>C20+C21+C22+C23+C24+C26+C27+C29+C30+C31+C32+C34+C35+C37+C38+C40+C41+C42+C43+C44</f>
        <v>0</v>
      </c>
      <c r="D45" s="62">
        <f t="shared" ref="D45:J45" si="9">D20+D21+D22+D23+D24+D26+D27+D29+D30+D31+D32+D34+D35+D37+D38+D40+D41+D42+D43+D44</f>
        <v>0</v>
      </c>
      <c r="E45" s="62">
        <f t="shared" si="9"/>
        <v>120</v>
      </c>
      <c r="F45" s="62">
        <f>F20+F21+F22+F23+F24+F26+F27+F29+F30+F31+F32+F34+F35+F37+F38+F40+F41+F42+F43+F44</f>
        <v>0</v>
      </c>
      <c r="G45" s="62">
        <f>G20+G21+G22+G23+G24+G26+G27+G29+G30+G31+G32+G34+G35+G37+G38+G40+G41+G42+G43+G44</f>
        <v>0</v>
      </c>
      <c r="H45" s="62">
        <f t="shared" si="9"/>
        <v>0</v>
      </c>
      <c r="I45" s="62">
        <f t="shared" si="9"/>
        <v>59.8</v>
      </c>
      <c r="J45" s="77">
        <f t="shared" si="9"/>
        <v>47.4</v>
      </c>
      <c r="K45" s="63">
        <f>K20+K21+K22+K23+K24+K25+K28+K31+K33+K36+K32</f>
        <v>227.20000000000002</v>
      </c>
    </row>
    <row r="46" spans="1:11" ht="15.75" thickBot="1" x14ac:dyDescent="0.3">
      <c r="A46" s="96" t="s">
        <v>38</v>
      </c>
      <c r="B46" s="97"/>
      <c r="C46" s="64">
        <f>C3+C18-C45</f>
        <v>0</v>
      </c>
      <c r="D46" s="65">
        <f t="shared" ref="D46:J46" si="10">D3+D18-D45</f>
        <v>0</v>
      </c>
      <c r="E46" s="65">
        <f>E3+E18-E45</f>
        <v>0</v>
      </c>
      <c r="F46" s="65">
        <f t="shared" si="10"/>
        <v>0</v>
      </c>
      <c r="G46" s="65">
        <f>G3+G18-G45</f>
        <v>0</v>
      </c>
      <c r="H46" s="65">
        <f>H3+H18-H45</f>
        <v>0</v>
      </c>
      <c r="I46" s="65">
        <f t="shared" si="10"/>
        <v>47.56</v>
      </c>
      <c r="J46" s="78">
        <f t="shared" si="10"/>
        <v>10.869999999999997</v>
      </c>
      <c r="K46" s="66">
        <f>K3+K18-K45</f>
        <v>58.429999999999978</v>
      </c>
    </row>
  </sheetData>
  <mergeCells count="22">
    <mergeCell ref="A19:B19"/>
    <mergeCell ref="A45:B45"/>
    <mergeCell ref="A46:B46"/>
    <mergeCell ref="A5:B5"/>
    <mergeCell ref="A6:B6"/>
    <mergeCell ref="A7:B7"/>
    <mergeCell ref="A8:B8"/>
    <mergeCell ref="A9:B9"/>
    <mergeCell ref="A10:B10"/>
    <mergeCell ref="A11:B11"/>
    <mergeCell ref="A16:B16"/>
    <mergeCell ref="A17:B17"/>
    <mergeCell ref="A18:B18"/>
    <mergeCell ref="A13:B13"/>
    <mergeCell ref="A14:B14"/>
    <mergeCell ref="A15:B15"/>
    <mergeCell ref="A12:B12"/>
    <mergeCell ref="A1:K1"/>
    <mergeCell ref="A4:B4"/>
    <mergeCell ref="A2:B2"/>
    <mergeCell ref="C2:K2"/>
    <mergeCell ref="A3:B3"/>
  </mergeCells>
  <pageMargins left="0" right="0" top="0.74803149606299213" bottom="0.74803149606299213" header="0.31496062992125984" footer="0.31496062992125984"/>
  <pageSetup paperSize="9" scale="97" orientation="portrait" r:id="rId1"/>
  <rowBreaks count="1" manualBreakCount="1">
    <brk id="17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0"/>
  <sheetViews>
    <sheetView view="pageBreakPreview" zoomScaleNormal="100" zoomScaleSheetLayoutView="10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I40" sqref="I40"/>
    </sheetView>
  </sheetViews>
  <sheetFormatPr defaultRowHeight="15" x14ac:dyDescent="0.25"/>
  <cols>
    <col min="1" max="1" width="6.28515625" customWidth="1"/>
    <col min="2" max="2" width="28" customWidth="1"/>
    <col min="3" max="3" width="12.140625" bestFit="1" customWidth="1"/>
  </cols>
  <sheetData>
    <row r="1" spans="1:9" ht="36.75" customHeight="1" thickBot="1" x14ac:dyDescent="0.3">
      <c r="A1" s="82" t="s">
        <v>57</v>
      </c>
      <c r="B1" s="82"/>
      <c r="C1" s="82"/>
      <c r="D1" s="82"/>
      <c r="E1" s="82"/>
      <c r="F1" s="82"/>
      <c r="G1" s="82"/>
      <c r="H1" s="82"/>
      <c r="I1" s="82"/>
    </row>
    <row r="2" spans="1:9" ht="15.75" thickBot="1" x14ac:dyDescent="0.3">
      <c r="A2" s="85" t="s">
        <v>0</v>
      </c>
      <c r="B2" s="86"/>
      <c r="C2" s="87" t="s">
        <v>1</v>
      </c>
      <c r="D2" s="88"/>
      <c r="E2" s="88"/>
      <c r="F2" s="88"/>
      <c r="G2" s="88"/>
      <c r="H2" s="88"/>
      <c r="I2" s="89"/>
    </row>
    <row r="3" spans="1:9" x14ac:dyDescent="0.25">
      <c r="A3" s="90" t="s">
        <v>56</v>
      </c>
      <c r="B3" s="91"/>
      <c r="C3" s="18">
        <v>267.76</v>
      </c>
      <c r="D3" s="17"/>
      <c r="E3" s="17"/>
      <c r="F3" s="17"/>
      <c r="G3" s="17"/>
      <c r="H3" s="29"/>
      <c r="I3" s="36">
        <f>C3</f>
        <v>267.76</v>
      </c>
    </row>
    <row r="4" spans="1:9" x14ac:dyDescent="0.25">
      <c r="A4" s="83" t="s">
        <v>2</v>
      </c>
      <c r="B4" s="84"/>
      <c r="C4" s="19">
        <v>1</v>
      </c>
      <c r="D4" s="3">
        <v>2</v>
      </c>
      <c r="E4" s="4">
        <v>3</v>
      </c>
      <c r="F4" s="5">
        <v>4</v>
      </c>
      <c r="G4" s="6">
        <v>5</v>
      </c>
      <c r="H4" s="30">
        <v>6</v>
      </c>
      <c r="I4" s="37" t="s">
        <v>3</v>
      </c>
    </row>
    <row r="5" spans="1:9" x14ac:dyDescent="0.25">
      <c r="A5" s="98" t="s">
        <v>46</v>
      </c>
      <c r="B5" s="99"/>
      <c r="C5" s="9">
        <v>3321.6</v>
      </c>
      <c r="D5" s="1"/>
      <c r="E5" s="1"/>
      <c r="F5" s="1"/>
      <c r="G5" s="1"/>
      <c r="H5" s="31"/>
      <c r="I5" s="37">
        <f>SUM(C5:H5)</f>
        <v>3321.6</v>
      </c>
    </row>
    <row r="6" spans="1:9" x14ac:dyDescent="0.25">
      <c r="A6" s="100" t="s">
        <v>47</v>
      </c>
      <c r="B6" s="101"/>
      <c r="C6" s="9"/>
      <c r="D6" s="1"/>
      <c r="E6" s="1"/>
      <c r="F6" s="1"/>
      <c r="G6" s="1"/>
      <c r="H6" s="31"/>
      <c r="I6" s="37">
        <f t="shared" ref="I6:I10" si="0">SUM(C6:H6)</f>
        <v>0</v>
      </c>
    </row>
    <row r="7" spans="1:9" x14ac:dyDescent="0.25">
      <c r="A7" s="102" t="s">
        <v>48</v>
      </c>
      <c r="B7" s="103"/>
      <c r="C7" s="9"/>
      <c r="D7" s="1"/>
      <c r="E7" s="1"/>
      <c r="F7" s="1"/>
      <c r="G7" s="1"/>
      <c r="H7" s="31"/>
      <c r="I7" s="37">
        <f t="shared" si="0"/>
        <v>0</v>
      </c>
    </row>
    <row r="8" spans="1:9" x14ac:dyDescent="0.25">
      <c r="A8" s="104" t="s">
        <v>49</v>
      </c>
      <c r="B8" s="105"/>
      <c r="C8" s="9"/>
      <c r="D8" s="1"/>
      <c r="E8" s="1"/>
      <c r="F8" s="1">
        <v>411.1</v>
      </c>
      <c r="G8" s="1"/>
      <c r="H8" s="31"/>
      <c r="I8" s="37">
        <f t="shared" si="0"/>
        <v>411.1</v>
      </c>
    </row>
    <row r="9" spans="1:9" x14ac:dyDescent="0.25">
      <c r="A9" s="106" t="s">
        <v>42</v>
      </c>
      <c r="B9" s="107"/>
      <c r="C9" s="9"/>
      <c r="D9" s="1"/>
      <c r="E9" s="1"/>
      <c r="F9" s="1"/>
      <c r="G9" s="1"/>
      <c r="H9" s="31"/>
      <c r="I9" s="37">
        <f t="shared" si="0"/>
        <v>0</v>
      </c>
    </row>
    <row r="10" spans="1:9" x14ac:dyDescent="0.25">
      <c r="A10" s="80" t="s">
        <v>53</v>
      </c>
      <c r="B10" s="81"/>
      <c r="C10" s="20">
        <f>SUM(C11:C11)</f>
        <v>0</v>
      </c>
      <c r="D10" s="20">
        <f t="shared" ref="D10:H10" si="1">SUM(D11:D11)</f>
        <v>0</v>
      </c>
      <c r="E10" s="20">
        <f t="shared" si="1"/>
        <v>0</v>
      </c>
      <c r="F10" s="20">
        <f t="shared" si="1"/>
        <v>0</v>
      </c>
      <c r="G10" s="20">
        <f t="shared" si="1"/>
        <v>0</v>
      </c>
      <c r="H10" s="20">
        <f t="shared" si="1"/>
        <v>0</v>
      </c>
      <c r="I10" s="37">
        <f t="shared" si="0"/>
        <v>0</v>
      </c>
    </row>
    <row r="11" spans="1:9" ht="15.75" thickBot="1" x14ac:dyDescent="0.3">
      <c r="A11" s="112" t="s">
        <v>50</v>
      </c>
      <c r="B11" s="113"/>
      <c r="C11" s="21"/>
      <c r="D11" s="1"/>
      <c r="E11" s="1"/>
      <c r="F11" s="1"/>
      <c r="G11" s="1"/>
      <c r="H11" s="31"/>
      <c r="I11" s="37">
        <f>SUM(C11:H11)</f>
        <v>0</v>
      </c>
    </row>
    <row r="12" spans="1:9" ht="15.75" thickBot="1" x14ac:dyDescent="0.3">
      <c r="A12" s="94" t="s">
        <v>10</v>
      </c>
      <c r="B12" s="95"/>
      <c r="C12" s="28">
        <f>C5+C6+C7+C8+C9+C10</f>
        <v>3321.6</v>
      </c>
      <c r="D12" s="28">
        <f t="shared" ref="D12:H12" si="2">D5+D6+D7+D8+D9+D10</f>
        <v>0</v>
      </c>
      <c r="E12" s="28">
        <f t="shared" si="2"/>
        <v>0</v>
      </c>
      <c r="F12" s="28">
        <f t="shared" si="2"/>
        <v>411.1</v>
      </c>
      <c r="G12" s="28">
        <f t="shared" si="2"/>
        <v>0</v>
      </c>
      <c r="H12" s="28">
        <f t="shared" si="2"/>
        <v>0</v>
      </c>
      <c r="I12" s="28">
        <f>I5+I6+I7+I8+I9+I10</f>
        <v>3732.7</v>
      </c>
    </row>
    <row r="13" spans="1:9" x14ac:dyDescent="0.25">
      <c r="A13" s="92" t="s">
        <v>11</v>
      </c>
      <c r="B13" s="93"/>
      <c r="C13" s="18"/>
      <c r="D13" s="17"/>
      <c r="E13" s="17"/>
      <c r="F13" s="17"/>
      <c r="G13" s="17"/>
      <c r="H13" s="29"/>
      <c r="I13" s="39"/>
    </row>
    <row r="14" spans="1:9" x14ac:dyDescent="0.25">
      <c r="A14" s="15">
        <v>211</v>
      </c>
      <c r="B14" s="13" t="s">
        <v>12</v>
      </c>
      <c r="C14" s="22"/>
      <c r="D14" s="1"/>
      <c r="E14" s="1"/>
      <c r="F14" s="1">
        <v>301.7</v>
      </c>
      <c r="G14" s="1"/>
      <c r="H14" s="31"/>
      <c r="I14" s="37">
        <f>SUM(C14:H14)</f>
        <v>301.7</v>
      </c>
    </row>
    <row r="15" spans="1:9" x14ac:dyDescent="0.25">
      <c r="A15" s="15">
        <v>212</v>
      </c>
      <c r="B15" s="42" t="s">
        <v>13</v>
      </c>
      <c r="C15" s="22"/>
      <c r="D15" s="1"/>
      <c r="E15" s="1"/>
      <c r="F15" s="1"/>
      <c r="G15" s="1"/>
      <c r="H15" s="31"/>
      <c r="I15" s="37">
        <f t="shared" ref="I15:I38" si="3">SUM(C15:H15)</f>
        <v>0</v>
      </c>
    </row>
    <row r="16" spans="1:9" x14ac:dyDescent="0.25">
      <c r="A16" s="15">
        <v>213</v>
      </c>
      <c r="B16" s="42" t="s">
        <v>14</v>
      </c>
      <c r="C16" s="22"/>
      <c r="D16" s="1"/>
      <c r="E16" s="1"/>
      <c r="F16" s="1">
        <v>90.8</v>
      </c>
      <c r="G16" s="1"/>
      <c r="H16" s="31"/>
      <c r="I16" s="37">
        <f t="shared" si="3"/>
        <v>90.8</v>
      </c>
    </row>
    <row r="17" spans="1:9" x14ac:dyDescent="0.25">
      <c r="A17" s="15">
        <v>221</v>
      </c>
      <c r="B17" s="42" t="s">
        <v>15</v>
      </c>
      <c r="C17" s="22"/>
      <c r="D17" s="1"/>
      <c r="E17" s="1"/>
      <c r="F17" s="1"/>
      <c r="G17" s="1"/>
      <c r="H17" s="31"/>
      <c r="I17" s="37">
        <f t="shared" si="3"/>
        <v>0</v>
      </c>
    </row>
    <row r="18" spans="1:9" x14ac:dyDescent="0.25">
      <c r="A18" s="15">
        <v>222</v>
      </c>
      <c r="B18" s="42" t="s">
        <v>16</v>
      </c>
      <c r="C18" s="22"/>
      <c r="D18" s="1"/>
      <c r="E18" s="1"/>
      <c r="F18" s="1"/>
      <c r="G18" s="1"/>
      <c r="H18" s="31"/>
      <c r="I18" s="37">
        <f t="shared" si="3"/>
        <v>0</v>
      </c>
    </row>
    <row r="19" spans="1:9" x14ac:dyDescent="0.25">
      <c r="A19" s="15">
        <v>223</v>
      </c>
      <c r="B19" s="42" t="s">
        <v>17</v>
      </c>
      <c r="C19" s="23">
        <f>C20+C21</f>
        <v>0</v>
      </c>
      <c r="D19" s="2">
        <f t="shared" ref="D19:I19" si="4">D20+D21</f>
        <v>0</v>
      </c>
      <c r="E19" s="2">
        <f t="shared" si="4"/>
        <v>0</v>
      </c>
      <c r="F19" s="2">
        <f t="shared" si="4"/>
        <v>0</v>
      </c>
      <c r="G19" s="2">
        <f t="shared" si="4"/>
        <v>0</v>
      </c>
      <c r="H19" s="33">
        <f t="shared" si="4"/>
        <v>0</v>
      </c>
      <c r="I19" s="37">
        <f t="shared" si="4"/>
        <v>0</v>
      </c>
    </row>
    <row r="20" spans="1:9" x14ac:dyDescent="0.25">
      <c r="A20" s="15" t="s">
        <v>18</v>
      </c>
      <c r="B20" s="42" t="s">
        <v>19</v>
      </c>
      <c r="C20" s="22"/>
      <c r="D20" s="1"/>
      <c r="E20" s="1"/>
      <c r="F20" s="1"/>
      <c r="G20" s="1"/>
      <c r="H20" s="31"/>
      <c r="I20" s="37">
        <f t="shared" si="3"/>
        <v>0</v>
      </c>
    </row>
    <row r="21" spans="1:9" x14ac:dyDescent="0.25">
      <c r="A21" s="15"/>
      <c r="B21" s="42" t="s">
        <v>20</v>
      </c>
      <c r="C21" s="22"/>
      <c r="D21" s="1"/>
      <c r="E21" s="1"/>
      <c r="F21" s="1"/>
      <c r="G21" s="1"/>
      <c r="H21" s="31"/>
      <c r="I21" s="37">
        <f t="shared" si="3"/>
        <v>0</v>
      </c>
    </row>
    <row r="22" spans="1:9" x14ac:dyDescent="0.25">
      <c r="A22" s="15">
        <v>225</v>
      </c>
      <c r="B22" s="42" t="s">
        <v>21</v>
      </c>
      <c r="C22" s="23">
        <f>C23+C24+C25+C26</f>
        <v>0</v>
      </c>
      <c r="D22" s="23">
        <f t="shared" ref="D22:I22" si="5">D23+D24+D25+D26</f>
        <v>0</v>
      </c>
      <c r="E22" s="23">
        <f t="shared" si="5"/>
        <v>0</v>
      </c>
      <c r="F22" s="23">
        <f t="shared" si="5"/>
        <v>0</v>
      </c>
      <c r="G22" s="23">
        <f t="shared" si="5"/>
        <v>0</v>
      </c>
      <c r="H22" s="23">
        <f t="shared" si="5"/>
        <v>0</v>
      </c>
      <c r="I22" s="23">
        <f t="shared" si="5"/>
        <v>0</v>
      </c>
    </row>
    <row r="23" spans="1:9" x14ac:dyDescent="0.25">
      <c r="A23" s="15" t="s">
        <v>18</v>
      </c>
      <c r="B23" s="42" t="s">
        <v>22</v>
      </c>
      <c r="C23" s="22"/>
      <c r="D23" s="1"/>
      <c r="E23" s="1"/>
      <c r="F23" s="1"/>
      <c r="G23" s="1"/>
      <c r="H23" s="31"/>
      <c r="I23" s="37">
        <f t="shared" si="3"/>
        <v>0</v>
      </c>
    </row>
    <row r="24" spans="1:9" x14ac:dyDescent="0.25">
      <c r="A24" s="15"/>
      <c r="B24" s="42" t="s">
        <v>23</v>
      </c>
      <c r="C24" s="22"/>
      <c r="D24" s="1"/>
      <c r="E24" s="1"/>
      <c r="F24" s="1"/>
      <c r="G24" s="1"/>
      <c r="H24" s="31"/>
      <c r="I24" s="37">
        <f t="shared" si="3"/>
        <v>0</v>
      </c>
    </row>
    <row r="25" spans="1:9" x14ac:dyDescent="0.25">
      <c r="A25" s="15"/>
      <c r="B25" s="42" t="s">
        <v>52</v>
      </c>
      <c r="C25" s="22"/>
      <c r="D25" s="1"/>
      <c r="E25" s="1"/>
      <c r="F25" s="1"/>
      <c r="G25" s="1"/>
      <c r="H25" s="31"/>
      <c r="I25" s="37">
        <f t="shared" si="3"/>
        <v>0</v>
      </c>
    </row>
    <row r="26" spans="1:9" x14ac:dyDescent="0.25">
      <c r="A26" s="15"/>
      <c r="B26" s="42" t="s">
        <v>51</v>
      </c>
      <c r="C26" s="22"/>
      <c r="D26" s="1"/>
      <c r="E26" s="1"/>
      <c r="F26" s="1"/>
      <c r="G26" s="1"/>
      <c r="H26" s="31"/>
      <c r="I26" s="37">
        <f t="shared" si="3"/>
        <v>0</v>
      </c>
    </row>
    <row r="27" spans="1:9" x14ac:dyDescent="0.25">
      <c r="A27" s="15">
        <v>226</v>
      </c>
      <c r="B27" s="42" t="s">
        <v>24</v>
      </c>
      <c r="C27" s="22">
        <v>464.6</v>
      </c>
      <c r="D27" s="1"/>
      <c r="E27" s="1"/>
      <c r="F27" s="1"/>
      <c r="G27" s="1"/>
      <c r="H27" s="31"/>
      <c r="I27" s="37">
        <f t="shared" si="3"/>
        <v>464.6</v>
      </c>
    </row>
    <row r="28" spans="1:9" x14ac:dyDescent="0.25">
      <c r="A28" s="15">
        <v>290</v>
      </c>
      <c r="B28" s="42" t="s">
        <v>25</v>
      </c>
      <c r="C28" s="23">
        <f>C29+C30</f>
        <v>0</v>
      </c>
      <c r="D28" s="2">
        <f t="shared" ref="D28:I28" si="6">D29+D30</f>
        <v>0</v>
      </c>
      <c r="E28" s="2">
        <f t="shared" si="6"/>
        <v>0</v>
      </c>
      <c r="F28" s="2">
        <f t="shared" si="6"/>
        <v>1.1000000000000001</v>
      </c>
      <c r="G28" s="2">
        <f t="shared" si="6"/>
        <v>0</v>
      </c>
      <c r="H28" s="33">
        <f t="shared" si="6"/>
        <v>0</v>
      </c>
      <c r="I28" s="37">
        <f t="shared" si="6"/>
        <v>1.1000000000000001</v>
      </c>
    </row>
    <row r="29" spans="1:9" x14ac:dyDescent="0.25">
      <c r="A29" s="15" t="s">
        <v>18</v>
      </c>
      <c r="B29" s="42" t="s">
        <v>26</v>
      </c>
      <c r="C29" s="22"/>
      <c r="D29" s="1"/>
      <c r="E29" s="1"/>
      <c r="F29" s="1"/>
      <c r="G29" s="1"/>
      <c r="H29" s="31"/>
      <c r="I29" s="37">
        <f t="shared" si="3"/>
        <v>0</v>
      </c>
    </row>
    <row r="30" spans="1:9" x14ac:dyDescent="0.25">
      <c r="A30" s="15"/>
      <c r="B30" s="42" t="s">
        <v>27</v>
      </c>
      <c r="C30" s="22">
        <v>0</v>
      </c>
      <c r="D30" s="1"/>
      <c r="E30" s="1"/>
      <c r="F30" s="1">
        <v>1.1000000000000001</v>
      </c>
      <c r="G30" s="1"/>
      <c r="H30" s="31"/>
      <c r="I30" s="37">
        <f t="shared" si="3"/>
        <v>1.1000000000000001</v>
      </c>
    </row>
    <row r="31" spans="1:9" ht="26.25" x14ac:dyDescent="0.25">
      <c r="A31" s="15">
        <v>300</v>
      </c>
      <c r="B31" s="69" t="s">
        <v>28</v>
      </c>
      <c r="C31" s="23">
        <f>C32+C34</f>
        <v>1988.8</v>
      </c>
      <c r="D31" s="2">
        <f t="shared" ref="D31:H31" si="7">D32+D34</f>
        <v>0</v>
      </c>
      <c r="E31" s="2">
        <f t="shared" si="7"/>
        <v>0</v>
      </c>
      <c r="F31" s="2">
        <f t="shared" si="7"/>
        <v>0</v>
      </c>
      <c r="G31" s="2">
        <f t="shared" si="7"/>
        <v>0</v>
      </c>
      <c r="H31" s="33">
        <f t="shared" si="7"/>
        <v>0</v>
      </c>
      <c r="I31" s="37">
        <f>I32+I34</f>
        <v>1988.8</v>
      </c>
    </row>
    <row r="32" spans="1:9" ht="26.25" x14ac:dyDescent="0.25">
      <c r="A32" s="15">
        <v>310</v>
      </c>
      <c r="B32" s="69" t="s">
        <v>29</v>
      </c>
      <c r="C32" s="23">
        <f>C33</f>
        <v>1</v>
      </c>
      <c r="D32" s="2">
        <f t="shared" ref="D32:H32" si="8">D33</f>
        <v>0</v>
      </c>
      <c r="E32" s="2">
        <f t="shared" si="8"/>
        <v>0</v>
      </c>
      <c r="F32" s="2">
        <f t="shared" si="8"/>
        <v>0</v>
      </c>
      <c r="G32" s="2">
        <f t="shared" si="8"/>
        <v>0</v>
      </c>
      <c r="H32" s="33">
        <f t="shared" si="8"/>
        <v>0</v>
      </c>
      <c r="I32" s="37">
        <f>SUM(C32:H32)</f>
        <v>1</v>
      </c>
    </row>
    <row r="33" spans="1:9" x14ac:dyDescent="0.25">
      <c r="A33" s="15" t="s">
        <v>18</v>
      </c>
      <c r="B33" s="42" t="s">
        <v>30</v>
      </c>
      <c r="C33" s="22">
        <v>1</v>
      </c>
      <c r="D33" s="1"/>
      <c r="E33" s="1"/>
      <c r="F33" s="1"/>
      <c r="G33" s="1"/>
      <c r="H33" s="31"/>
      <c r="I33" s="37">
        <f t="shared" si="3"/>
        <v>1</v>
      </c>
    </row>
    <row r="34" spans="1:9" x14ac:dyDescent="0.25">
      <c r="A34" s="15">
        <v>340</v>
      </c>
      <c r="B34" s="42" t="s">
        <v>31</v>
      </c>
      <c r="C34" s="23">
        <f>C35+C36+C38+C37</f>
        <v>1987.8</v>
      </c>
      <c r="D34" s="23">
        <f t="shared" ref="D34:H34" si="9">D35+D36+D38+D37</f>
        <v>0</v>
      </c>
      <c r="E34" s="23">
        <f t="shared" si="9"/>
        <v>0</v>
      </c>
      <c r="F34" s="23">
        <f t="shared" si="9"/>
        <v>0</v>
      </c>
      <c r="G34" s="23">
        <f t="shared" si="9"/>
        <v>0</v>
      </c>
      <c r="H34" s="23">
        <f t="shared" si="9"/>
        <v>0</v>
      </c>
      <c r="I34" s="23">
        <f>I35+I36+I38+I37</f>
        <v>1987.8</v>
      </c>
    </row>
    <row r="35" spans="1:9" x14ac:dyDescent="0.25">
      <c r="A35" s="15" t="s">
        <v>18</v>
      </c>
      <c r="B35" s="42" t="s">
        <v>32</v>
      </c>
      <c r="C35" s="22"/>
      <c r="D35" s="1"/>
      <c r="E35" s="1"/>
      <c r="F35" s="1"/>
      <c r="G35" s="1"/>
      <c r="H35" s="31"/>
      <c r="I35" s="37">
        <f t="shared" si="3"/>
        <v>0</v>
      </c>
    </row>
    <row r="36" spans="1:9" x14ac:dyDescent="0.25">
      <c r="A36" s="15"/>
      <c r="B36" s="42" t="s">
        <v>33</v>
      </c>
      <c r="C36" s="22">
        <v>1673.8</v>
      </c>
      <c r="D36" s="1"/>
      <c r="E36" s="1"/>
      <c r="F36" s="1"/>
      <c r="G36" s="1"/>
      <c r="H36" s="31"/>
      <c r="I36" s="37">
        <f t="shared" si="3"/>
        <v>1673.8</v>
      </c>
    </row>
    <row r="37" spans="1:9" x14ac:dyDescent="0.25">
      <c r="A37" s="16"/>
      <c r="B37" s="43" t="s">
        <v>55</v>
      </c>
      <c r="C37" s="24">
        <v>314</v>
      </c>
      <c r="D37" s="10"/>
      <c r="E37" s="10"/>
      <c r="F37" s="10"/>
      <c r="G37" s="10"/>
      <c r="H37" s="32"/>
      <c r="I37" s="37">
        <f t="shared" si="3"/>
        <v>314</v>
      </c>
    </row>
    <row r="38" spans="1:9" ht="15.75" thickBot="1" x14ac:dyDescent="0.3">
      <c r="A38" s="16"/>
      <c r="B38" s="27" t="s">
        <v>36</v>
      </c>
      <c r="C38" s="24"/>
      <c r="D38" s="10"/>
      <c r="E38" s="10"/>
      <c r="F38" s="10"/>
      <c r="G38" s="10"/>
      <c r="H38" s="32"/>
      <c r="I38" s="38">
        <f t="shared" si="3"/>
        <v>0</v>
      </c>
    </row>
    <row r="39" spans="1:9" ht="15.75" thickBot="1" x14ac:dyDescent="0.3">
      <c r="A39" s="94" t="s">
        <v>37</v>
      </c>
      <c r="B39" s="95"/>
      <c r="C39" s="25">
        <f>C14+C15+C16+C17+C18+C19+C22+C27+C28+C31</f>
        <v>2453.4</v>
      </c>
      <c r="D39" s="12">
        <f t="shared" ref="D39:H39" si="10">D14+D15+D16+D17+D18+D19+D22+D27+D28+D31</f>
        <v>0</v>
      </c>
      <c r="E39" s="12">
        <f t="shared" si="10"/>
        <v>0</v>
      </c>
      <c r="F39" s="12">
        <f t="shared" si="10"/>
        <v>393.6</v>
      </c>
      <c r="G39" s="12">
        <f t="shared" si="10"/>
        <v>0</v>
      </c>
      <c r="H39" s="34">
        <f t="shared" si="10"/>
        <v>0</v>
      </c>
      <c r="I39" s="40">
        <f>I14+I15+I16+I17+I18+I19+I22+I27+I28+I31</f>
        <v>2847</v>
      </c>
    </row>
    <row r="40" spans="1:9" ht="15.75" thickBot="1" x14ac:dyDescent="0.3">
      <c r="A40" s="96" t="s">
        <v>38</v>
      </c>
      <c r="B40" s="97"/>
      <c r="C40" s="26">
        <f>C3+C12-C39</f>
        <v>1135.9599999999996</v>
      </c>
      <c r="D40" s="11">
        <f t="shared" ref="D40:H40" si="11">D3+D12-D39</f>
        <v>0</v>
      </c>
      <c r="E40" s="11">
        <f t="shared" si="11"/>
        <v>0</v>
      </c>
      <c r="F40" s="11">
        <f t="shared" si="11"/>
        <v>17.5</v>
      </c>
      <c r="G40" s="11">
        <f t="shared" si="11"/>
        <v>0</v>
      </c>
      <c r="H40" s="35">
        <f t="shared" si="11"/>
        <v>0</v>
      </c>
      <c r="I40" s="41">
        <f>I3+I12-I39</f>
        <v>1153.46</v>
      </c>
    </row>
  </sheetData>
  <mergeCells count="16">
    <mergeCell ref="A12:B12"/>
    <mergeCell ref="A13:B13"/>
    <mergeCell ref="A39:B39"/>
    <mergeCell ref="A40:B40"/>
    <mergeCell ref="A10:B10"/>
    <mergeCell ref="A11:B11"/>
    <mergeCell ref="A6:B6"/>
    <mergeCell ref="A7:B7"/>
    <mergeCell ref="A8:B8"/>
    <mergeCell ref="A9:B9"/>
    <mergeCell ref="A1:I1"/>
    <mergeCell ref="A2:B2"/>
    <mergeCell ref="C2:I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школа</vt:lpstr>
      <vt:lpstr>сад</vt:lpstr>
      <vt:lpstr>Анализ_исполнения_сметы_доходов_и_расходов_по_внебюджетным_средствам_по_школам_за_2_квартал_2019_года</vt:lpstr>
      <vt:lpstr>школа!Область_печати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cp:lastPrinted>2023-07-06T06:32:05Z</cp:lastPrinted>
  <dcterms:created xsi:type="dcterms:W3CDTF">2019-06-13T12:05:10Z</dcterms:created>
  <dcterms:modified xsi:type="dcterms:W3CDTF">2023-10-12T10:48:51Z</dcterms:modified>
</cp:coreProperties>
</file>